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20" windowHeight="8010" activeTab="0"/>
  </bookViews>
  <sheets>
    <sheet name="vyuctovanie" sheetId="1" r:id="rId1"/>
    <sheet name="strucny navod" sheetId="2" r:id="rId2"/>
    <sheet name="vyplnený vzor" sheetId="3" r:id="rId3"/>
    <sheet name="List1" sheetId="4" r:id="rId4"/>
  </sheets>
  <definedNames>
    <definedName name="_xlnm.Print_Area" localSheetId="2">'vyplnený vzor'!$B$2:$N$28</definedName>
    <definedName name="_xlnm.Print_Area" localSheetId="0">'vyuctovanie'!$B$2:$N$28</definedName>
  </definedNames>
  <calcPr fullCalcOnLoad="1"/>
</workbook>
</file>

<file path=xl/sharedStrings.xml><?xml version="1.0" encoding="utf-8"?>
<sst xmlns="http://schemas.openxmlformats.org/spreadsheetml/2006/main" count="334" uniqueCount="138">
  <si>
    <t>Vyúčtovanie cestovného na zápasy</t>
  </si>
  <si>
    <t>ligy</t>
  </si>
  <si>
    <t>A</t>
  </si>
  <si>
    <t>II.</t>
  </si>
  <si>
    <t>III.</t>
  </si>
  <si>
    <t>IV.</t>
  </si>
  <si>
    <t>VI.</t>
  </si>
  <si>
    <t>Družstvo:</t>
  </si>
  <si>
    <t>B</t>
  </si>
  <si>
    <t>C</t>
  </si>
  <si>
    <t>D</t>
  </si>
  <si>
    <t>E</t>
  </si>
  <si>
    <t>F</t>
  </si>
  <si>
    <t>G</t>
  </si>
  <si>
    <t>STK ZŠ Na bielenisku Pezinok</t>
  </si>
  <si>
    <t>Meno:</t>
  </si>
  <si>
    <t>Dátum:</t>
  </si>
  <si>
    <t>Zúčtovacie obdobie (mesiac):</t>
  </si>
  <si>
    <t>dňa</t>
  </si>
  <si>
    <t>t.j. km</t>
  </si>
  <si>
    <t>Spolu</t>
  </si>
  <si>
    <t>EUR</t>
  </si>
  <si>
    <t>Podpis</t>
  </si>
  <si>
    <t>......................................................</t>
  </si>
  <si>
    <t>km x 0.14 EUR=</t>
  </si>
  <si>
    <t>druzstva a vzdialenosti</t>
  </si>
  <si>
    <t>VII.A</t>
  </si>
  <si>
    <t>VII.B</t>
  </si>
  <si>
    <t xml:space="preserve"> STK Senec " B "</t>
  </si>
  <si>
    <t xml:space="preserve"> Educo Petržalka " A "</t>
  </si>
  <si>
    <t xml:space="preserve"> ŠK Ister Bratislava " A "</t>
  </si>
  <si>
    <t xml:space="preserve"> </t>
  </si>
  <si>
    <t xml:space="preserve"> ŠK Ister Bratislava " B "</t>
  </si>
  <si>
    <t xml:space="preserve"> STO Reca " A "</t>
  </si>
  <si>
    <t xml:space="preserve"> ŠK Zálesie " A "</t>
  </si>
  <si>
    <t xml:space="preserve"> TJ Spoje Bratislava " A " </t>
  </si>
  <si>
    <t xml:space="preserve"> ŠKST Karlova Ves " B "</t>
  </si>
  <si>
    <t xml:space="preserve"> STK Ivanka pri Dunaji " B "</t>
  </si>
  <si>
    <t xml:space="preserve"> ŠKP pri APZ Bratislava " A "</t>
  </si>
  <si>
    <t>km</t>
  </si>
  <si>
    <t xml:space="preserve"> STK Senec " C "</t>
  </si>
  <si>
    <t xml:space="preserve"> STK OŠK Sl.Grob " A "</t>
  </si>
  <si>
    <t xml:space="preserve"> Educo Petržalka " B "</t>
  </si>
  <si>
    <t xml:space="preserve"> STO Svätý Jur " A "</t>
  </si>
  <si>
    <t xml:space="preserve"> STO Svätý Jur " B "</t>
  </si>
  <si>
    <t xml:space="preserve"> TJ Spoje Bratislava " B " </t>
  </si>
  <si>
    <t xml:space="preserve"> ŠKST Karlova Ves " C "</t>
  </si>
  <si>
    <t xml:space="preserve"> ŠKST Stavbár Bratislava " A"</t>
  </si>
  <si>
    <t xml:space="preserve"> STK Ivanka pri Dunaji " C "</t>
  </si>
  <si>
    <t xml:space="preserve"> STK Studienka " A "</t>
  </si>
  <si>
    <t xml:space="preserve"> ŠK STO Lozorno " A "</t>
  </si>
  <si>
    <t xml:space="preserve"> STK Čataj</t>
  </si>
  <si>
    <t xml:space="preserve"> TJ Veľké Leváre " A "</t>
  </si>
  <si>
    <t xml:space="preserve"> STO Reca " B "</t>
  </si>
  <si>
    <t xml:space="preserve"> STK Blatné " A "</t>
  </si>
  <si>
    <t xml:space="preserve"> ŠKST Karlova Ves " D "</t>
  </si>
  <si>
    <t xml:space="preserve"> STK Viktória Petržalka " A "</t>
  </si>
  <si>
    <t xml:space="preserve"> OŠK Dunajská Lužná " A "</t>
  </si>
  <si>
    <t xml:space="preserve"> ŠKP pri APZ Bratislava " B "</t>
  </si>
  <si>
    <t xml:space="preserve"> STK OŠK Sl.Grob " B "</t>
  </si>
  <si>
    <t xml:space="preserve"> ŠK STO Lozorno " B "</t>
  </si>
  <si>
    <t xml:space="preserve"> Educo Petržalka " D "</t>
  </si>
  <si>
    <t xml:space="preserve"> STK  Vinosady " A "</t>
  </si>
  <si>
    <t xml:space="preserve"> STK Blatné " B "</t>
  </si>
  <si>
    <t xml:space="preserve"> STK Viktória Petržalka " C "</t>
  </si>
  <si>
    <t xml:space="preserve"> STK Devínska N. Ves " A "</t>
  </si>
  <si>
    <t xml:space="preserve"> TJ Slovan OÚ Most pri Bratislave " A "</t>
  </si>
  <si>
    <t xml:space="preserve"> ŠKP pri APZ Bratislava " C "</t>
  </si>
  <si>
    <t xml:space="preserve"> ŠKP pri APZ Bratislava " D "</t>
  </si>
  <si>
    <t xml:space="preserve"> STK Studienka " B "</t>
  </si>
  <si>
    <t xml:space="preserve"> MSK Malacky " C "</t>
  </si>
  <si>
    <t xml:space="preserve"> STK  Vinosady " C "</t>
  </si>
  <si>
    <t xml:space="preserve"> ŠK Vatek Bernolákovo " A "</t>
  </si>
  <si>
    <t xml:space="preserve"> Mostex Rača " C "</t>
  </si>
  <si>
    <t xml:space="preserve"> STK Devínska N. Ves " B "</t>
  </si>
  <si>
    <t xml:space="preserve"> TJ Slovan OÚ Most pri Bratislave " B "</t>
  </si>
  <si>
    <t xml:space="preserve"> OŠK Dunajská Lužná " B "</t>
  </si>
  <si>
    <t xml:space="preserve"> STK PST - Stupava " B "</t>
  </si>
  <si>
    <t xml:space="preserve"> TJ Trnávka</t>
  </si>
  <si>
    <t xml:space="preserve"> TJ Veľké Leváre " B "</t>
  </si>
  <si>
    <t xml:space="preserve"> STK  Vinosady " B "</t>
  </si>
  <si>
    <t xml:space="preserve"> STK Blatné " C "</t>
  </si>
  <si>
    <t xml:space="preserve"> TJ Spoje Bratislava  " C "</t>
  </si>
  <si>
    <t xml:space="preserve"> ŠKST Karlova Ves " E "</t>
  </si>
  <si>
    <t xml:space="preserve"> STK Viktória Petržalka " D "</t>
  </si>
  <si>
    <t xml:space="preserve"> STK Devínska N. Ves " C "</t>
  </si>
  <si>
    <t xml:space="preserve"> TJ Štadion ELV " A " - Bratislava</t>
  </si>
  <si>
    <t xml:space="preserve"> TJ Štadion ELV " B " - Bratislava</t>
  </si>
  <si>
    <t xml:space="preserve"> T o r a  - Bratislava</t>
  </si>
  <si>
    <t>1. Klub - Mesto:</t>
  </si>
  <si>
    <t>2. Klub - Mesto:</t>
  </si>
  <si>
    <t>3. Klub - Mesto:</t>
  </si>
  <si>
    <t>4. Klub - Mesto:</t>
  </si>
  <si>
    <t>5. Klub - Mesto:</t>
  </si>
  <si>
    <t>6. Klub - Mesto:</t>
  </si>
  <si>
    <t>7. Klub - Mesto:</t>
  </si>
  <si>
    <t>8. Klub - Mesto:</t>
  </si>
  <si>
    <t>9. Klub - Mesto:</t>
  </si>
  <si>
    <t>10. Klub - Mesto:</t>
  </si>
  <si>
    <t xml:space="preserve"> ŠKST Stavbár Bratislava " B "</t>
  </si>
  <si>
    <t xml:space="preserve"> ŠKST Stavbár Bratislava " C "</t>
  </si>
  <si>
    <t>Bratislavského kraja SSTZ súkromným vozidlom</t>
  </si>
  <si>
    <t>Tlačivo pre elektronické vyplnenie vyúčtovania cestovného na ligové zápasy pre sezónu 2010/2011 obsahuje preddefinované údaje o lige, družstve a takisto obsahuje databázu súperov a cestné vzdialenosti. Vpisuje sa len do orámovaných bielych políčok (meno, dátum zúčtovania, zúčtovacie obdobie a deň konania príslušného zápasu). Políčka vyfarbené sivou farbou sú rozbaľovacie zoznamy, t.j. keď na takéto pole kliknete myšou, na pravej časti políčka sa zobrazí ikona pre rozbalenie ponuky. Kliknutím na túto ikonu môžete vybrať príslušnú položku z preddefinovaného zoznamu.  Postup pri vypĺňaní:</t>
  </si>
  <si>
    <t>3. Vyplní sa meno vedúceho družstva, resp. meno toho, kto za družstvo zúčtovanie predkladá</t>
  </si>
  <si>
    <t>4. vyplní sa dátum (dátum, ku ktorému sa zúčtovanie predkladá)</t>
  </si>
  <si>
    <t>5. Vyplní sa zúčtovacie obdobie (napr. september - október 2010)</t>
  </si>
  <si>
    <t>6. V bunkách F12 až F21 sa pomocou rozbaľovacieho zoznamu zadajú kluby - súperi zo zápasov, na ktoré sa cestovalo</t>
  </si>
  <si>
    <t>Program sám vyplní počet kilometrov a spočíta vyúčtovanie. Takto vyplnený formulár sa vytlačí a podpíše ho ten, kto vyúčtovanie predkladá.</t>
  </si>
  <si>
    <t>Vladimír Cvik</t>
  </si>
  <si>
    <t>september - október 2010</t>
  </si>
  <si>
    <t>1. Pomocou rozbaľovacieho zoznamu sa zadá v bunke F2 liga, za ktorú sa zúčtovanie predkladá</t>
  </si>
  <si>
    <t>2. Pomocou rozbaľovacieho zoznamu sa v bunke F4 zadá, za ktoré družstvo sa zúčtovanie predkladá</t>
  </si>
  <si>
    <t>7. V príslušnom riadku sa vyplní dátum, kedy sa zápas konal podľa rozpisu súťaže</t>
  </si>
  <si>
    <t>VII.</t>
  </si>
  <si>
    <t>V.</t>
  </si>
  <si>
    <t/>
  </si>
  <si>
    <t>Stolnotenisový oddiel Spoje BA</t>
  </si>
  <si>
    <t>Pezinok B</t>
  </si>
  <si>
    <t>Ister B</t>
  </si>
  <si>
    <t>Ister A</t>
  </si>
  <si>
    <t>Feromax C</t>
  </si>
  <si>
    <t>K.Ves B</t>
  </si>
  <si>
    <t>Ivanka B</t>
  </si>
  <si>
    <t>Sv. Jur A</t>
  </si>
  <si>
    <t>Educo A</t>
  </si>
  <si>
    <t>Senec B</t>
  </si>
  <si>
    <t>D. N. V.  A</t>
  </si>
  <si>
    <t>ŠKP  A</t>
  </si>
  <si>
    <t>Viktória  A</t>
  </si>
  <si>
    <t>D. N. V.  B</t>
  </si>
  <si>
    <t>Viktoria  B</t>
  </si>
  <si>
    <t>Štadion  B</t>
  </si>
  <si>
    <t>Pezinok  E</t>
  </si>
  <si>
    <t>Stavbár  A</t>
  </si>
  <si>
    <t>Sv. Jur  C</t>
  </si>
  <si>
    <t>Blatné  B</t>
  </si>
  <si>
    <t>Studienka  B</t>
  </si>
  <si>
    <t>Bernolákovo  B</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</si>
</sst>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Yes&quot;;&quot;Yes&quot;;&quot;No&quot;"/>
    <numFmt numFmtId="173" formatCode="&quot;True&quot;;&quot;True&quot;;&quot;False&quot;"/>
    <numFmt numFmtId="174" formatCode="&quot;On&quot;;&quot;On&quot;;&quot;Off&quot;"/>
    <numFmt numFmtId="175" formatCode="[$€-2]\ #\ ##,000_);[Red]\([$€-2]\ #\ ##,000\)"/>
  </numFmts>
  <fonts count="42">
    <font>
      <sz val="11"/>
      <color theme="1"/>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Calibri"/>
      <family val="2"/>
    </font>
    <font>
      <b/>
      <sz val="16"/>
      <color indexed="8"/>
      <name val="Calibri"/>
      <family val="2"/>
    </font>
    <font>
      <b/>
      <sz val="14"/>
      <color indexed="8"/>
      <name val="Calibri"/>
      <family val="2"/>
    </font>
    <font>
      <b/>
      <sz val="12"/>
      <color indexed="8"/>
      <name val="Arial Narrow"/>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theme="1"/>
      <name val="Calibri"/>
      <family val="2"/>
    </font>
    <font>
      <b/>
      <sz val="16"/>
      <color theme="1"/>
      <name val="Calibri"/>
      <family val="2"/>
    </font>
    <font>
      <b/>
      <sz val="14"/>
      <color theme="1"/>
      <name val="Calibri"/>
      <family val="2"/>
    </font>
    <font>
      <b/>
      <sz val="12"/>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rgb="FFFFFF00"/>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8">
    <xf numFmtId="0" fontId="0" fillId="0" borderId="0" xfId="0" applyFont="1" applyAlignment="1">
      <alignment/>
    </xf>
    <xf numFmtId="0" fontId="38" fillId="0" borderId="0" xfId="0" applyFont="1" applyAlignment="1">
      <alignment/>
    </xf>
    <xf numFmtId="0" fontId="38" fillId="0" borderId="0" xfId="0" applyFont="1" applyAlignment="1">
      <alignment horizontal="center"/>
    </xf>
    <xf numFmtId="0" fontId="38" fillId="0" borderId="0" xfId="0" applyFont="1" applyAlignment="1">
      <alignment vertical="center"/>
    </xf>
    <xf numFmtId="0" fontId="38" fillId="0" borderId="0" xfId="0" applyFont="1" applyAlignment="1" applyProtection="1">
      <alignment/>
      <protection locked="0"/>
    </xf>
    <xf numFmtId="0" fontId="38" fillId="0" borderId="0" xfId="0" applyFont="1" applyAlignment="1" applyProtection="1">
      <alignment horizontal="center"/>
      <protection locked="0"/>
    </xf>
    <xf numFmtId="0" fontId="38" fillId="0" borderId="0" xfId="0" applyFont="1" applyAlignment="1" applyProtection="1">
      <alignment vertical="center"/>
      <protection locked="0"/>
    </xf>
    <xf numFmtId="0" fontId="38" fillId="0" borderId="0" xfId="0" applyFont="1" applyAlignment="1" applyProtection="1">
      <alignment/>
      <protection hidden="1"/>
    </xf>
    <xf numFmtId="0" fontId="38" fillId="0" borderId="0" xfId="0" applyFont="1" applyAlignment="1" applyProtection="1">
      <alignment horizontal="center"/>
      <protection hidden="1"/>
    </xf>
    <xf numFmtId="0" fontId="38" fillId="0" borderId="0" xfId="0" applyFont="1" applyAlignment="1" applyProtection="1">
      <alignment vertical="center"/>
      <protection hidden="1"/>
    </xf>
    <xf numFmtId="0" fontId="38" fillId="0" borderId="0" xfId="0" applyFont="1" applyAlignment="1">
      <alignment horizontal="left"/>
    </xf>
    <xf numFmtId="0" fontId="38" fillId="0" borderId="0" xfId="0" applyFont="1" applyAlignment="1">
      <alignment horizontal="left" vertical="center"/>
    </xf>
    <xf numFmtId="0" fontId="38" fillId="0" borderId="10" xfId="0" applyFont="1" applyBorder="1" applyAlignment="1">
      <alignment vertical="center"/>
    </xf>
    <xf numFmtId="0" fontId="38" fillId="0" borderId="10" xfId="0" applyFont="1" applyBorder="1" applyAlignment="1">
      <alignment horizontal="left"/>
    </xf>
    <xf numFmtId="0" fontId="38" fillId="0" borderId="10" xfId="0" applyFont="1" applyBorder="1" applyAlignment="1">
      <alignment/>
    </xf>
    <xf numFmtId="0" fontId="38" fillId="0" borderId="10" xfId="0" applyFont="1" applyBorder="1" applyAlignment="1">
      <alignment horizontal="left" vertical="center"/>
    </xf>
    <xf numFmtId="2" fontId="39" fillId="0" borderId="0" xfId="0" applyNumberFormat="1" applyFont="1" applyAlignment="1" applyProtection="1">
      <alignment horizontal="center"/>
      <protection hidden="1"/>
    </xf>
    <xf numFmtId="0" fontId="39" fillId="0" borderId="0" xfId="0" applyFont="1" applyAlignment="1" applyProtection="1">
      <alignment/>
      <protection hidden="1"/>
    </xf>
    <xf numFmtId="0" fontId="39" fillId="0" borderId="0" xfId="0" applyFont="1" applyAlignment="1" applyProtection="1">
      <alignment horizontal="center"/>
      <protection hidden="1"/>
    </xf>
    <xf numFmtId="0" fontId="38" fillId="33" borderId="10" xfId="0" applyFont="1" applyFill="1" applyBorder="1" applyAlignment="1" applyProtection="1">
      <alignment horizontal="center"/>
      <protection locked="0"/>
    </xf>
    <xf numFmtId="0" fontId="40" fillId="33" borderId="10" xfId="0" applyFont="1" applyFill="1" applyBorder="1" applyAlignment="1" applyProtection="1">
      <alignment horizontal="center"/>
      <protection locked="0"/>
    </xf>
    <xf numFmtId="0" fontId="38" fillId="0" borderId="10" xfId="0" applyFont="1" applyBorder="1" applyAlignment="1" applyProtection="1">
      <alignment horizontal="center" vertical="center"/>
      <protection hidden="1"/>
    </xf>
    <xf numFmtId="0" fontId="38" fillId="0" borderId="10" xfId="0" applyFont="1" applyBorder="1" applyAlignment="1" applyProtection="1">
      <alignment vertical="center"/>
      <protection hidden="1"/>
    </xf>
    <xf numFmtId="0" fontId="0" fillId="0" borderId="0" xfId="0" applyAlignment="1" applyProtection="1">
      <alignment vertical="top" wrapText="1"/>
      <protection locked="0"/>
    </xf>
    <xf numFmtId="0" fontId="0" fillId="0" borderId="0" xfId="0" applyAlignment="1">
      <alignment wrapText="1"/>
    </xf>
    <xf numFmtId="0" fontId="38" fillId="0" borderId="0" xfId="0" applyFont="1" applyAlignment="1" applyProtection="1">
      <alignment horizontal="left"/>
      <protection hidden="1"/>
    </xf>
    <xf numFmtId="0" fontId="38" fillId="0" borderId="0" xfId="0" applyFont="1" applyAlignment="1" applyProtection="1">
      <alignment horizontal="left"/>
      <protection locked="0"/>
    </xf>
    <xf numFmtId="0" fontId="38" fillId="0" borderId="10" xfId="0" applyFont="1" applyFill="1" applyBorder="1" applyAlignment="1">
      <alignment vertical="center"/>
    </xf>
    <xf numFmtId="0" fontId="38" fillId="0" borderId="10" xfId="0" applyFont="1" applyFill="1" applyBorder="1" applyAlignment="1">
      <alignment horizontal="left"/>
    </xf>
    <xf numFmtId="0" fontId="38" fillId="0" borderId="10" xfId="0" applyFont="1" applyFill="1" applyBorder="1" applyAlignment="1">
      <alignment/>
    </xf>
    <xf numFmtId="0" fontId="38" fillId="0" borderId="10" xfId="0" applyFont="1" applyFill="1" applyBorder="1" applyAlignment="1">
      <alignment horizontal="left" vertical="center"/>
    </xf>
    <xf numFmtId="0" fontId="38" fillId="34" borderId="10" xfId="0" applyFont="1" applyFill="1" applyBorder="1" applyAlignment="1">
      <alignment vertical="center"/>
    </xf>
    <xf numFmtId="0" fontId="38" fillId="34" borderId="10" xfId="0" applyFont="1" applyFill="1" applyBorder="1" applyAlignment="1">
      <alignment/>
    </xf>
    <xf numFmtId="0" fontId="41" fillId="0" borderId="10" xfId="0" applyFont="1" applyBorder="1" applyAlignment="1">
      <alignment/>
    </xf>
    <xf numFmtId="0" fontId="38" fillId="0" borderId="10" xfId="0" applyFont="1" applyBorder="1" applyAlignment="1" applyProtection="1">
      <alignment horizontal="left" vertical="center"/>
      <protection locked="0"/>
    </xf>
    <xf numFmtId="0" fontId="38" fillId="33" borderId="11" xfId="0" applyFont="1" applyFill="1" applyBorder="1" applyAlignment="1" applyProtection="1">
      <alignment vertical="center"/>
      <protection locked="0"/>
    </xf>
    <xf numFmtId="0" fontId="0" fillId="33" borderId="12" xfId="0" applyFill="1" applyBorder="1" applyAlignment="1" applyProtection="1">
      <alignment vertical="center"/>
      <protection locked="0"/>
    </xf>
    <xf numFmtId="0" fontId="0" fillId="33" borderId="13" xfId="0" applyFill="1" applyBorder="1" applyAlignment="1" applyProtection="1">
      <alignment vertical="center"/>
      <protection locked="0"/>
    </xf>
    <xf numFmtId="14" fontId="38" fillId="0" borderId="10" xfId="0" applyNumberFormat="1" applyFont="1" applyBorder="1" applyAlignment="1" applyProtection="1">
      <alignment horizontal="left" vertical="center"/>
      <protection locked="0"/>
    </xf>
    <xf numFmtId="0" fontId="38" fillId="0" borderId="0" xfId="0" applyFont="1" applyAlignment="1" applyProtection="1">
      <alignment horizontal="right" vertical="center"/>
      <protection hidden="1"/>
    </xf>
    <xf numFmtId="0" fontId="38" fillId="0" borderId="14" xfId="0" applyFont="1" applyBorder="1" applyAlignment="1" applyProtection="1">
      <alignment horizontal="right" vertical="center"/>
      <protection hidden="1"/>
    </xf>
    <xf numFmtId="0" fontId="38" fillId="0" borderId="11"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14" fontId="38" fillId="0" borderId="11" xfId="0" applyNumberFormat="1" applyFont="1" applyBorder="1" applyAlignment="1" applyProtection="1">
      <alignment horizontal="left" vertical="center"/>
      <protection locked="0"/>
    </xf>
    <xf numFmtId="0" fontId="38" fillId="0" borderId="11"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AO91"/>
  <sheetViews>
    <sheetView showGridLines="0" tabSelected="1" view="pageBreakPreview" zoomScale="90" zoomScaleSheetLayoutView="90" zoomScalePageLayoutView="0" workbookViewId="0" topLeftCell="W4">
      <selection activeCell="AB15" sqref="X14:AB15"/>
    </sheetView>
  </sheetViews>
  <sheetFormatPr defaultColWidth="9.140625" defaultRowHeight="15"/>
  <cols>
    <col min="1" max="1" width="11.7109375" style="1" customWidth="1"/>
    <col min="2" max="2" width="9.7109375" style="1" customWidth="1"/>
    <col min="3" max="3" width="9.140625" style="1" customWidth="1"/>
    <col min="4" max="4" width="13.28125" style="1" customWidth="1"/>
    <col min="5" max="5" width="7.421875" style="1" customWidth="1"/>
    <col min="6" max="6" width="11.57421875" style="2" customWidth="1"/>
    <col min="7" max="7" width="4.421875" style="1" customWidth="1"/>
    <col min="8" max="12" width="9.140625" style="1" customWidth="1"/>
    <col min="13" max="13" width="10.00390625" style="1" customWidth="1"/>
    <col min="14" max="14" width="4.8515625" style="1" customWidth="1"/>
    <col min="15" max="26" width="9.140625" style="1" customWidth="1"/>
    <col min="27" max="27" width="29.57421875" style="1" customWidth="1"/>
    <col min="28" max="29" width="9.140625" style="1" customWidth="1"/>
    <col min="30" max="30" width="28.57421875" style="1" customWidth="1"/>
    <col min="31" max="31" width="9.140625" style="10" customWidth="1"/>
    <col min="32" max="32" width="34.00390625" style="1" customWidth="1"/>
    <col min="33" max="33" width="9.140625" style="10" customWidth="1"/>
    <col min="34" max="34" width="33.7109375" style="1" customWidth="1"/>
    <col min="35" max="35" width="9.140625" style="10" customWidth="1"/>
    <col min="36" max="36" width="35.57421875" style="1" customWidth="1"/>
    <col min="37" max="37" width="9.140625" style="10" customWidth="1"/>
    <col min="38" max="38" width="37.8515625" style="1" customWidth="1"/>
    <col min="39" max="39" width="9.140625" style="10" customWidth="1"/>
    <col min="40" max="40" width="32.28125" style="1" customWidth="1"/>
    <col min="41" max="16384" width="9.140625" style="1" customWidth="1"/>
  </cols>
  <sheetData>
    <row r="2" spans="2:30" ht="15.75">
      <c r="B2" s="39" t="s">
        <v>0</v>
      </c>
      <c r="C2" s="39"/>
      <c r="D2" s="39"/>
      <c r="E2" s="40"/>
      <c r="F2" s="19"/>
      <c r="G2" s="7" t="s">
        <v>1</v>
      </c>
      <c r="H2" s="7" t="s">
        <v>101</v>
      </c>
      <c r="I2" s="7"/>
      <c r="J2" s="7"/>
      <c r="K2" s="7"/>
      <c r="L2" s="7"/>
      <c r="M2" s="7"/>
      <c r="N2" s="4"/>
      <c r="X2" s="1" t="s">
        <v>3</v>
      </c>
      <c r="Y2" s="1" t="s">
        <v>2</v>
      </c>
      <c r="AD2" s="1" t="s">
        <v>25</v>
      </c>
    </row>
    <row r="3" spans="2:25" ht="15.75">
      <c r="B3" s="7"/>
      <c r="C3" s="7"/>
      <c r="D3" s="7"/>
      <c r="E3" s="7"/>
      <c r="F3" s="5"/>
      <c r="G3" s="4"/>
      <c r="H3" s="4"/>
      <c r="I3" s="4"/>
      <c r="J3" s="4"/>
      <c r="K3" s="4"/>
      <c r="L3" s="4"/>
      <c r="M3" s="4"/>
      <c r="N3" s="4"/>
      <c r="X3" s="1" t="s">
        <v>3</v>
      </c>
      <c r="Y3" s="1" t="s">
        <v>8</v>
      </c>
    </row>
    <row r="4" spans="2:41" ht="18.75">
      <c r="B4" s="7" t="s">
        <v>7</v>
      </c>
      <c r="C4" s="7" t="s">
        <v>116</v>
      </c>
      <c r="D4" s="7"/>
      <c r="E4" s="7"/>
      <c r="F4" s="20"/>
      <c r="G4" s="4"/>
      <c r="H4" s="4"/>
      <c r="I4" s="4"/>
      <c r="J4" s="4"/>
      <c r="K4" s="4"/>
      <c r="L4" s="4"/>
      <c r="M4" s="4"/>
      <c r="N4" s="4"/>
      <c r="X4" s="1" t="s">
        <v>114</v>
      </c>
      <c r="Y4" s="1" t="s">
        <v>9</v>
      </c>
      <c r="AA4" s="1">
        <f>F2</f>
        <v>0</v>
      </c>
      <c r="AD4" s="1" t="s">
        <v>3</v>
      </c>
      <c r="AE4" s="10" t="s">
        <v>39</v>
      </c>
      <c r="AF4" s="1" t="s">
        <v>3</v>
      </c>
      <c r="AG4" s="10" t="s">
        <v>39</v>
      </c>
      <c r="AH4" s="1" t="s">
        <v>114</v>
      </c>
      <c r="AI4" s="10" t="s">
        <v>39</v>
      </c>
      <c r="AJ4" s="1" t="s">
        <v>6</v>
      </c>
      <c r="AK4" s="10" t="s">
        <v>39</v>
      </c>
      <c r="AL4" s="1" t="s">
        <v>114</v>
      </c>
      <c r="AM4" s="10" t="s">
        <v>39</v>
      </c>
      <c r="AN4" s="1" t="s">
        <v>113</v>
      </c>
      <c r="AO4" s="1" t="s">
        <v>39</v>
      </c>
    </row>
    <row r="5" spans="2:41" ht="15.75">
      <c r="B5" s="4"/>
      <c r="C5" s="4"/>
      <c r="D5" s="4"/>
      <c r="E5" s="4"/>
      <c r="F5" s="5"/>
      <c r="G5" s="4"/>
      <c r="H5" s="4"/>
      <c r="I5" s="4"/>
      <c r="J5" s="4"/>
      <c r="K5" s="4"/>
      <c r="L5" s="4"/>
      <c r="M5" s="4"/>
      <c r="N5" s="4"/>
      <c r="Z5" s="1">
        <v>2</v>
      </c>
      <c r="AA5" s="1" t="e">
        <f>IF(OR(ISERROR(HLOOKUP($AA$4,$AD$4:$AO$16,Z5,0))=TRUE,HLOOKUP($AA$4,$AD$4:$AO$16,Z5,0)=0),"",HLOOKUP($AA$4,$AD$4:$AO$16,Z5,0))</f>
        <v>#N/A</v>
      </c>
      <c r="AD5" s="33" t="s">
        <v>117</v>
      </c>
      <c r="AE5" s="28">
        <f>VLOOKUP(AD5,$AD$19:$AE$189,2,0)</f>
        <v>50</v>
      </c>
      <c r="AF5" s="33" t="s">
        <v>117</v>
      </c>
      <c r="AG5" s="28">
        <f aca="true" t="shared" si="0" ref="AG5:AG15">VLOOKUP(AF5,$AD$19:$AE$189,2,0)</f>
        <v>50</v>
      </c>
      <c r="AH5" s="33" t="s">
        <v>127</v>
      </c>
      <c r="AI5" s="28">
        <f>VLOOKUP(AH5,$AD$19:$AE$189,2,0)</f>
        <v>24</v>
      </c>
      <c r="AJ5" s="31"/>
      <c r="AK5" s="28" t="e">
        <f>VLOOKUP(AJ5,$AD$19:$AE$189,2,0)</f>
        <v>#N/A</v>
      </c>
      <c r="AL5" s="31"/>
      <c r="AM5" s="28" t="e">
        <f>VLOOKUP(AL5,$AD$19:$AE$189,2,0)</f>
        <v>#N/A</v>
      </c>
      <c r="AN5" s="32"/>
      <c r="AO5" s="28" t="e">
        <f>VLOOKUP(AN5,$AD$19:$AE$189,2,0)</f>
        <v>#N/A</v>
      </c>
    </row>
    <row r="6" spans="2:41" ht="24.75" customHeight="1">
      <c r="B6" s="7" t="s">
        <v>15</v>
      </c>
      <c r="C6" s="41"/>
      <c r="D6" s="42"/>
      <c r="E6" s="42"/>
      <c r="F6" s="42"/>
      <c r="G6" s="43"/>
      <c r="H6" s="4"/>
      <c r="I6" s="4"/>
      <c r="J6" s="4"/>
      <c r="K6" s="4"/>
      <c r="L6" s="4"/>
      <c r="M6" s="4"/>
      <c r="N6" s="4"/>
      <c r="Z6" s="1">
        <v>3</v>
      </c>
      <c r="AA6" s="1" t="e">
        <f aca="true" t="shared" si="1" ref="AA6:AA16">IF(OR(ISERROR(HLOOKUP($AA$4,$AD$4:$AO$16,Z6,0))=TRUE,HLOOKUP($AA$4,$AD$4:$AO$16,Z6,0)=0),"",HLOOKUP($AA$4,$AD$4:$AO$16,Z6,0))</f>
        <v>#N/A</v>
      </c>
      <c r="AD6" s="33" t="s">
        <v>118</v>
      </c>
      <c r="AE6" s="28">
        <f aca="true" t="shared" si="2" ref="AE6:AE15">VLOOKUP(AD6,$AD$19:$AE$189,2,0)</f>
        <v>25</v>
      </c>
      <c r="AF6" s="33" t="s">
        <v>118</v>
      </c>
      <c r="AG6" s="28">
        <f t="shared" si="0"/>
        <v>25</v>
      </c>
      <c r="AH6" s="33" t="s">
        <v>128</v>
      </c>
      <c r="AI6" s="28">
        <f aca="true" t="shared" si="3" ref="AI6:AI15">VLOOKUP(AH6,$AD$19:$AE$189,2,0)</f>
        <v>24</v>
      </c>
      <c r="AJ6" s="32"/>
      <c r="AK6" s="28" t="e">
        <f aca="true" t="shared" si="4" ref="AK6:AK15">VLOOKUP(AJ6,$AD$19:$AE$189,2,0)</f>
        <v>#N/A</v>
      </c>
      <c r="AL6" s="31"/>
      <c r="AM6" s="28" t="e">
        <f aca="true" t="shared" si="5" ref="AM6:AM15">VLOOKUP(AL6,$AD$19:$AE$189,2,0)</f>
        <v>#N/A</v>
      </c>
      <c r="AN6" s="32"/>
      <c r="AO6" s="28" t="e">
        <f aca="true" t="shared" si="6" ref="AO6:AO15">VLOOKUP(AN6,$AD$19:$AE$189,2,0)</f>
        <v>#N/A</v>
      </c>
    </row>
    <row r="7" spans="2:41" ht="24.75" customHeight="1">
      <c r="B7" s="7"/>
      <c r="C7" s="4"/>
      <c r="D7" s="4"/>
      <c r="E7" s="4"/>
      <c r="F7" s="5"/>
      <c r="G7" s="4"/>
      <c r="H7" s="4"/>
      <c r="I7" s="4"/>
      <c r="J7" s="4"/>
      <c r="K7" s="4"/>
      <c r="L7" s="4"/>
      <c r="M7" s="4"/>
      <c r="N7" s="4"/>
      <c r="Z7" s="1">
        <v>4</v>
      </c>
      <c r="AA7" s="1" t="e">
        <f t="shared" si="1"/>
        <v>#N/A</v>
      </c>
      <c r="AD7" s="33" t="s">
        <v>119</v>
      </c>
      <c r="AE7" s="28">
        <f t="shared" si="2"/>
        <v>25</v>
      </c>
      <c r="AF7" s="33" t="s">
        <v>119</v>
      </c>
      <c r="AG7" s="28">
        <f t="shared" si="0"/>
        <v>25</v>
      </c>
      <c r="AH7" s="33" t="s">
        <v>129</v>
      </c>
      <c r="AI7" s="28">
        <f t="shared" si="3"/>
        <v>50</v>
      </c>
      <c r="AJ7" s="31"/>
      <c r="AK7" s="28" t="e">
        <f t="shared" si="4"/>
        <v>#N/A</v>
      </c>
      <c r="AL7" s="32"/>
      <c r="AM7" s="28" t="e">
        <f t="shared" si="5"/>
        <v>#N/A</v>
      </c>
      <c r="AN7" s="31"/>
      <c r="AO7" s="28" t="e">
        <f t="shared" si="6"/>
        <v>#N/A</v>
      </c>
    </row>
    <row r="8" spans="2:41" ht="24.75" customHeight="1">
      <c r="B8" s="7" t="s">
        <v>16</v>
      </c>
      <c r="C8" s="44"/>
      <c r="D8" s="42"/>
      <c r="E8" s="42"/>
      <c r="F8" s="42"/>
      <c r="G8" s="43"/>
      <c r="H8" s="4"/>
      <c r="I8" s="4"/>
      <c r="J8" s="4"/>
      <c r="K8" s="4"/>
      <c r="L8" s="4"/>
      <c r="M8" s="4"/>
      <c r="N8" s="4"/>
      <c r="Z8" s="1">
        <v>5</v>
      </c>
      <c r="AA8" s="1" t="e">
        <f t="shared" si="1"/>
        <v>#N/A</v>
      </c>
      <c r="AD8" s="33" t="s">
        <v>120</v>
      </c>
      <c r="AE8" s="28">
        <f t="shared" si="2"/>
        <v>15</v>
      </c>
      <c r="AF8" s="33" t="s">
        <v>120</v>
      </c>
      <c r="AG8" s="28">
        <f t="shared" si="0"/>
        <v>15</v>
      </c>
      <c r="AH8" s="33" t="s">
        <v>130</v>
      </c>
      <c r="AI8" s="28">
        <f t="shared" si="3"/>
        <v>24</v>
      </c>
      <c r="AJ8" s="31"/>
      <c r="AK8" s="28" t="e">
        <f t="shared" si="4"/>
        <v>#N/A</v>
      </c>
      <c r="AL8" s="31"/>
      <c r="AM8" s="28" t="e">
        <f t="shared" si="5"/>
        <v>#N/A</v>
      </c>
      <c r="AN8" s="31"/>
      <c r="AO8" s="28" t="e">
        <f t="shared" si="6"/>
        <v>#N/A</v>
      </c>
    </row>
    <row r="9" spans="2:41" ht="24.75" customHeight="1">
      <c r="B9" s="7"/>
      <c r="C9" s="4"/>
      <c r="D9" s="4"/>
      <c r="E9" s="4"/>
      <c r="F9" s="5"/>
      <c r="G9" s="4"/>
      <c r="H9" s="4"/>
      <c r="I9" s="4"/>
      <c r="J9" s="4"/>
      <c r="K9" s="4"/>
      <c r="L9" s="4"/>
      <c r="M9" s="4"/>
      <c r="N9" s="4"/>
      <c r="Z9" s="1">
        <v>6</v>
      </c>
      <c r="AA9" s="1" t="e">
        <f t="shared" si="1"/>
        <v>#N/A</v>
      </c>
      <c r="AD9" s="33" t="s">
        <v>121</v>
      </c>
      <c r="AE9" s="28">
        <f t="shared" si="2"/>
        <v>33</v>
      </c>
      <c r="AF9" s="33" t="s">
        <v>121</v>
      </c>
      <c r="AG9" s="28">
        <f t="shared" si="0"/>
        <v>33</v>
      </c>
      <c r="AH9" s="33" t="s">
        <v>131</v>
      </c>
      <c r="AI9" s="28">
        <f t="shared" si="3"/>
        <v>26</v>
      </c>
      <c r="AJ9" s="32"/>
      <c r="AK9" s="28" t="e">
        <f t="shared" si="4"/>
        <v>#N/A</v>
      </c>
      <c r="AL9" s="32"/>
      <c r="AM9" s="28" t="e">
        <f t="shared" si="5"/>
        <v>#N/A</v>
      </c>
      <c r="AN9" s="31"/>
      <c r="AO9" s="28" t="e">
        <f t="shared" si="6"/>
        <v>#N/A</v>
      </c>
    </row>
    <row r="10" spans="2:41" ht="24.75" customHeight="1">
      <c r="B10" s="7" t="s">
        <v>17</v>
      </c>
      <c r="C10" s="4"/>
      <c r="D10" s="4"/>
      <c r="E10" s="45"/>
      <c r="F10" s="46"/>
      <c r="G10" s="46"/>
      <c r="H10" s="46"/>
      <c r="I10" s="47"/>
      <c r="J10" s="4"/>
      <c r="K10" s="4"/>
      <c r="L10" s="4"/>
      <c r="M10" s="4"/>
      <c r="N10" s="4"/>
      <c r="Z10" s="1">
        <v>7</v>
      </c>
      <c r="AA10" s="1" t="e">
        <f t="shared" si="1"/>
        <v>#N/A</v>
      </c>
      <c r="AD10" s="33" t="s">
        <v>122</v>
      </c>
      <c r="AE10" s="28">
        <f t="shared" si="2"/>
        <v>24</v>
      </c>
      <c r="AF10" s="33" t="s">
        <v>122</v>
      </c>
      <c r="AG10" s="28">
        <f t="shared" si="0"/>
        <v>24</v>
      </c>
      <c r="AH10" s="33" t="s">
        <v>132</v>
      </c>
      <c r="AI10" s="28">
        <f t="shared" si="3"/>
        <v>50</v>
      </c>
      <c r="AJ10" s="32"/>
      <c r="AK10" s="28" t="e">
        <f t="shared" si="4"/>
        <v>#N/A</v>
      </c>
      <c r="AL10" s="32"/>
      <c r="AM10" s="28" t="e">
        <f t="shared" si="5"/>
        <v>#N/A</v>
      </c>
      <c r="AN10" s="32"/>
      <c r="AO10" s="28" t="e">
        <f t="shared" si="6"/>
        <v>#N/A</v>
      </c>
    </row>
    <row r="11" spans="2:41" ht="15.75">
      <c r="B11" s="7"/>
      <c r="C11" s="4"/>
      <c r="D11" s="4"/>
      <c r="E11" s="4"/>
      <c r="F11" s="5"/>
      <c r="G11" s="4"/>
      <c r="H11" s="4"/>
      <c r="I11" s="4"/>
      <c r="J11" s="4"/>
      <c r="K11" s="4"/>
      <c r="L11" s="4"/>
      <c r="M11" s="4"/>
      <c r="N11" s="4"/>
      <c r="Z11" s="1">
        <v>8</v>
      </c>
      <c r="AA11" s="1" t="e">
        <f t="shared" si="1"/>
        <v>#N/A</v>
      </c>
      <c r="AD11" s="33" t="s">
        <v>123</v>
      </c>
      <c r="AE11" s="28">
        <f t="shared" si="2"/>
        <v>32</v>
      </c>
      <c r="AF11" s="33" t="s">
        <v>123</v>
      </c>
      <c r="AG11" s="28">
        <f t="shared" si="0"/>
        <v>32</v>
      </c>
      <c r="AH11" s="33" t="s">
        <v>133</v>
      </c>
      <c r="AI11" s="28">
        <f t="shared" si="3"/>
        <v>25</v>
      </c>
      <c r="AJ11" s="32"/>
      <c r="AK11" s="28" t="e">
        <f t="shared" si="4"/>
        <v>#N/A</v>
      </c>
      <c r="AL11" s="32"/>
      <c r="AM11" s="28" t="e">
        <f t="shared" si="5"/>
        <v>#N/A</v>
      </c>
      <c r="AN11" s="32"/>
      <c r="AO11" s="28" t="e">
        <f t="shared" si="6"/>
        <v>#N/A</v>
      </c>
    </row>
    <row r="12" spans="2:41" s="3" customFormat="1" ht="24.75" customHeight="1">
      <c r="B12" s="9" t="s">
        <v>89</v>
      </c>
      <c r="C12" s="9"/>
      <c r="D12" s="35" t="s">
        <v>115</v>
      </c>
      <c r="E12" s="36"/>
      <c r="F12" s="36"/>
      <c r="G12" s="36"/>
      <c r="H12" s="37"/>
      <c r="I12" s="21" t="s">
        <v>18</v>
      </c>
      <c r="J12" s="38"/>
      <c r="K12" s="34"/>
      <c r="L12" s="22" t="s">
        <v>19</v>
      </c>
      <c r="M12" s="21">
        <f>IF(ISERROR(VLOOKUP(D12,$AD$19:$AE$84,2,0))=TRUE,"",VLOOKUP(D12,$AD$19:$AE$84,2,0))</f>
      </c>
      <c r="N12" s="6"/>
      <c r="Z12" s="3">
        <v>9</v>
      </c>
      <c r="AA12" s="1" t="e">
        <f t="shared" si="1"/>
        <v>#N/A</v>
      </c>
      <c r="AD12" s="33" t="s">
        <v>124</v>
      </c>
      <c r="AE12" s="28">
        <f t="shared" si="2"/>
        <v>20</v>
      </c>
      <c r="AF12" s="33" t="s">
        <v>124</v>
      </c>
      <c r="AG12" s="28">
        <f t="shared" si="0"/>
        <v>20</v>
      </c>
      <c r="AH12" s="33" t="s">
        <v>134</v>
      </c>
      <c r="AI12" s="28">
        <f t="shared" si="3"/>
        <v>32</v>
      </c>
      <c r="AJ12" s="32"/>
      <c r="AK12" s="28" t="e">
        <f t="shared" si="4"/>
        <v>#N/A</v>
      </c>
      <c r="AL12" s="32"/>
      <c r="AM12" s="28" t="e">
        <f t="shared" si="5"/>
        <v>#N/A</v>
      </c>
      <c r="AN12" s="31"/>
      <c r="AO12" s="28" t="e">
        <f t="shared" si="6"/>
        <v>#N/A</v>
      </c>
    </row>
    <row r="13" spans="2:41" s="3" customFormat="1" ht="24.75" customHeight="1">
      <c r="B13" s="9" t="s">
        <v>90</v>
      </c>
      <c r="C13" s="9"/>
      <c r="D13" s="35" t="s">
        <v>115</v>
      </c>
      <c r="E13" s="36"/>
      <c r="F13" s="36"/>
      <c r="G13" s="36"/>
      <c r="H13" s="37"/>
      <c r="I13" s="21" t="s">
        <v>18</v>
      </c>
      <c r="J13" s="38"/>
      <c r="K13" s="34"/>
      <c r="L13" s="22" t="s">
        <v>19</v>
      </c>
      <c r="M13" s="21">
        <f aca="true" t="shared" si="7" ref="M13:M22">IF(ISERROR(VLOOKUP(D13,$AD$19:$AE$84,2,0))=TRUE,"",VLOOKUP(D13,$AD$19:$AE$84,2,0))</f>
      </c>
      <c r="N13" s="6"/>
      <c r="Z13" s="3">
        <v>10</v>
      </c>
      <c r="AA13" s="1" t="e">
        <f t="shared" si="1"/>
        <v>#N/A</v>
      </c>
      <c r="AD13" s="33" t="s">
        <v>125</v>
      </c>
      <c r="AE13" s="28">
        <f t="shared" si="2"/>
        <v>50</v>
      </c>
      <c r="AF13" s="33" t="s">
        <v>125</v>
      </c>
      <c r="AG13" s="28">
        <f t="shared" si="0"/>
        <v>50</v>
      </c>
      <c r="AH13" s="33" t="s">
        <v>135</v>
      </c>
      <c r="AI13" s="28">
        <f t="shared" si="3"/>
        <v>60</v>
      </c>
      <c r="AJ13" s="32"/>
      <c r="AK13" s="28" t="e">
        <f t="shared" si="4"/>
        <v>#N/A</v>
      </c>
      <c r="AL13" s="31"/>
      <c r="AM13" s="28" t="e">
        <f t="shared" si="5"/>
        <v>#N/A</v>
      </c>
      <c r="AN13" s="32"/>
      <c r="AO13" s="28" t="e">
        <f t="shared" si="6"/>
        <v>#N/A</v>
      </c>
    </row>
    <row r="14" spans="2:41" s="3" customFormat="1" ht="24.75" customHeight="1">
      <c r="B14" s="9" t="s">
        <v>91</v>
      </c>
      <c r="C14" s="9"/>
      <c r="D14" s="35" t="s">
        <v>115</v>
      </c>
      <c r="E14" s="36"/>
      <c r="F14" s="36"/>
      <c r="G14" s="36"/>
      <c r="H14" s="37"/>
      <c r="I14" s="21" t="s">
        <v>18</v>
      </c>
      <c r="J14" s="38"/>
      <c r="K14" s="34"/>
      <c r="L14" s="22" t="s">
        <v>19</v>
      </c>
      <c r="M14" s="21">
        <f t="shared" si="7"/>
      </c>
      <c r="N14" s="6"/>
      <c r="Z14" s="3">
        <v>11</v>
      </c>
      <c r="AA14" s="1" t="e">
        <f t="shared" si="1"/>
        <v>#N/A</v>
      </c>
      <c r="AD14" s="33" t="s">
        <v>126</v>
      </c>
      <c r="AE14" s="28">
        <f t="shared" si="2"/>
        <v>50</v>
      </c>
      <c r="AF14" s="33" t="s">
        <v>126</v>
      </c>
      <c r="AG14" s="28">
        <f t="shared" si="0"/>
        <v>50</v>
      </c>
      <c r="AH14" s="33" t="s">
        <v>136</v>
      </c>
      <c r="AI14" s="28">
        <f t="shared" si="3"/>
        <v>125</v>
      </c>
      <c r="AJ14" s="32"/>
      <c r="AK14" s="28" t="e">
        <f t="shared" si="4"/>
        <v>#N/A</v>
      </c>
      <c r="AL14" s="32"/>
      <c r="AM14" s="28" t="e">
        <f t="shared" si="5"/>
        <v>#N/A</v>
      </c>
      <c r="AN14" s="31"/>
      <c r="AO14" s="28" t="e">
        <f t="shared" si="6"/>
        <v>#N/A</v>
      </c>
    </row>
    <row r="15" spans="2:41" s="3" customFormat="1" ht="24.75" customHeight="1">
      <c r="B15" s="9" t="s">
        <v>92</v>
      </c>
      <c r="C15" s="9"/>
      <c r="D15" s="35" t="s">
        <v>115</v>
      </c>
      <c r="E15" s="36"/>
      <c r="F15" s="36"/>
      <c r="G15" s="36"/>
      <c r="H15" s="37"/>
      <c r="I15" s="21" t="s">
        <v>18</v>
      </c>
      <c r="J15" s="38"/>
      <c r="K15" s="34"/>
      <c r="L15" s="22" t="s">
        <v>19</v>
      </c>
      <c r="M15" s="21">
        <f t="shared" si="7"/>
      </c>
      <c r="N15" s="6"/>
      <c r="Z15" s="3">
        <v>12</v>
      </c>
      <c r="AA15" s="1" t="e">
        <f t="shared" si="1"/>
        <v>#N/A</v>
      </c>
      <c r="AD15" s="31"/>
      <c r="AE15" s="28" t="e">
        <f t="shared" si="2"/>
        <v>#N/A</v>
      </c>
      <c r="AF15" s="32"/>
      <c r="AG15" s="28" t="e">
        <f t="shared" si="0"/>
        <v>#N/A</v>
      </c>
      <c r="AH15" s="33" t="s">
        <v>137</v>
      </c>
      <c r="AI15" s="28">
        <f t="shared" si="3"/>
        <v>25</v>
      </c>
      <c r="AJ15" s="31"/>
      <c r="AK15" s="28" t="e">
        <f t="shared" si="4"/>
        <v>#N/A</v>
      </c>
      <c r="AL15" s="31"/>
      <c r="AM15" s="28" t="e">
        <f t="shared" si="5"/>
        <v>#N/A</v>
      </c>
      <c r="AN15" s="32"/>
      <c r="AO15" s="28" t="e">
        <f t="shared" si="6"/>
        <v>#N/A</v>
      </c>
    </row>
    <row r="16" spans="2:41" s="3" customFormat="1" ht="24.75" customHeight="1">
      <c r="B16" s="9" t="s">
        <v>93</v>
      </c>
      <c r="C16" s="9"/>
      <c r="D16" s="35" t="s">
        <v>115</v>
      </c>
      <c r="E16" s="36"/>
      <c r="F16" s="36"/>
      <c r="G16" s="36"/>
      <c r="H16" s="37"/>
      <c r="I16" s="21" t="s">
        <v>18</v>
      </c>
      <c r="J16" s="38"/>
      <c r="K16" s="34"/>
      <c r="L16" s="22" t="s">
        <v>19</v>
      </c>
      <c r="M16" s="21">
        <f t="shared" si="7"/>
      </c>
      <c r="N16" s="6"/>
      <c r="Z16" s="3">
        <v>13</v>
      </c>
      <c r="AA16" s="1" t="e">
        <f t="shared" si="1"/>
        <v>#N/A</v>
      </c>
      <c r="AD16" s="12"/>
      <c r="AE16" s="15"/>
      <c r="AF16" s="12"/>
      <c r="AG16" s="15"/>
      <c r="AH16" s="27"/>
      <c r="AI16" s="30"/>
      <c r="AJ16" s="12"/>
      <c r="AK16" s="15"/>
      <c r="AL16" s="27"/>
      <c r="AM16" s="30"/>
      <c r="AN16" s="27"/>
      <c r="AO16" s="27"/>
    </row>
    <row r="17" spans="2:39" s="3" customFormat="1" ht="24.75" customHeight="1">
      <c r="B17" s="9" t="s">
        <v>94</v>
      </c>
      <c r="C17" s="9"/>
      <c r="D17" s="35" t="s">
        <v>115</v>
      </c>
      <c r="E17" s="36"/>
      <c r="F17" s="36"/>
      <c r="G17" s="36"/>
      <c r="H17" s="37"/>
      <c r="I17" s="21" t="s">
        <v>18</v>
      </c>
      <c r="J17" s="38"/>
      <c r="K17" s="34"/>
      <c r="L17" s="22" t="s">
        <v>19</v>
      </c>
      <c r="M17" s="21">
        <f t="shared" si="7"/>
      </c>
      <c r="N17" s="6"/>
      <c r="AE17" s="11"/>
      <c r="AG17" s="11"/>
      <c r="AI17" s="11"/>
      <c r="AK17" s="11"/>
      <c r="AM17" s="11"/>
    </row>
    <row r="18" spans="2:39" s="3" customFormat="1" ht="24.75" customHeight="1">
      <c r="B18" s="9" t="s">
        <v>95</v>
      </c>
      <c r="C18" s="9"/>
      <c r="D18" s="35" t="s">
        <v>115</v>
      </c>
      <c r="E18" s="36"/>
      <c r="F18" s="36"/>
      <c r="G18" s="36"/>
      <c r="H18" s="37"/>
      <c r="I18" s="21" t="s">
        <v>18</v>
      </c>
      <c r="J18" s="38"/>
      <c r="K18" s="34"/>
      <c r="L18" s="22" t="s">
        <v>19</v>
      </c>
      <c r="M18" s="21">
        <f t="shared" si="7"/>
      </c>
      <c r="N18" s="6"/>
      <c r="AE18" s="11"/>
      <c r="AG18" s="11"/>
      <c r="AI18" s="11"/>
      <c r="AK18" s="11"/>
      <c r="AM18" s="11"/>
    </row>
    <row r="19" spans="2:39" s="3" customFormat="1" ht="24.75" customHeight="1">
      <c r="B19" s="9" t="s">
        <v>96</v>
      </c>
      <c r="C19" s="9"/>
      <c r="D19" s="35" t="s">
        <v>115</v>
      </c>
      <c r="E19" s="36"/>
      <c r="F19" s="36"/>
      <c r="G19" s="36"/>
      <c r="H19" s="37"/>
      <c r="I19" s="21" t="s">
        <v>18</v>
      </c>
      <c r="J19" s="34"/>
      <c r="K19" s="34"/>
      <c r="L19" s="22" t="s">
        <v>19</v>
      </c>
      <c r="M19" s="21">
        <f t="shared" si="7"/>
      </c>
      <c r="N19" s="6"/>
      <c r="AD19" s="33" t="s">
        <v>117</v>
      </c>
      <c r="AE19" s="28">
        <v>50</v>
      </c>
      <c r="AG19" s="11"/>
      <c r="AH19" s="12"/>
      <c r="AI19" s="13"/>
      <c r="AK19" s="11"/>
      <c r="AM19" s="11"/>
    </row>
    <row r="20" spans="2:39" s="3" customFormat="1" ht="24.75" customHeight="1">
      <c r="B20" s="9" t="s">
        <v>97</v>
      </c>
      <c r="C20" s="9"/>
      <c r="D20" s="35" t="s">
        <v>115</v>
      </c>
      <c r="E20" s="36"/>
      <c r="F20" s="36"/>
      <c r="G20" s="36"/>
      <c r="H20" s="37"/>
      <c r="I20" s="21" t="s">
        <v>18</v>
      </c>
      <c r="J20" s="34"/>
      <c r="K20" s="34"/>
      <c r="L20" s="22" t="s">
        <v>19</v>
      </c>
      <c r="M20" s="21">
        <f t="shared" si="7"/>
      </c>
      <c r="N20" s="6"/>
      <c r="AD20" s="33" t="s">
        <v>118</v>
      </c>
      <c r="AE20" s="30">
        <v>25</v>
      </c>
      <c r="AG20" s="11"/>
      <c r="AH20" s="14"/>
      <c r="AI20" s="13"/>
      <c r="AK20" s="11"/>
      <c r="AL20" s="14"/>
      <c r="AM20" s="13"/>
    </row>
    <row r="21" spans="2:39" s="3" customFormat="1" ht="24.75" customHeight="1">
      <c r="B21" s="9" t="s">
        <v>98</v>
      </c>
      <c r="C21" s="9"/>
      <c r="D21" s="35" t="s">
        <v>115</v>
      </c>
      <c r="E21" s="36"/>
      <c r="F21" s="36"/>
      <c r="G21" s="36"/>
      <c r="H21" s="37"/>
      <c r="I21" s="21" t="s">
        <v>18</v>
      </c>
      <c r="J21" s="34"/>
      <c r="K21" s="34"/>
      <c r="L21" s="22" t="s">
        <v>19</v>
      </c>
      <c r="M21" s="21">
        <f t="shared" si="7"/>
      </c>
      <c r="N21" s="6"/>
      <c r="AD21" s="33" t="s">
        <v>119</v>
      </c>
      <c r="AE21" s="27">
        <v>25</v>
      </c>
      <c r="AG21" s="11"/>
      <c r="AH21" s="12"/>
      <c r="AI21" s="13"/>
      <c r="AK21" s="11"/>
      <c r="AM21" s="11"/>
    </row>
    <row r="22" spans="2:35" ht="15.75">
      <c r="B22" s="4"/>
      <c r="C22" s="4"/>
      <c r="D22" s="4"/>
      <c r="E22" s="4"/>
      <c r="F22" s="5"/>
      <c r="G22" s="4"/>
      <c r="H22" s="4"/>
      <c r="I22" s="4"/>
      <c r="J22" s="4"/>
      <c r="K22" s="4"/>
      <c r="L22" s="4"/>
      <c r="M22" s="4">
        <f t="shared" si="7"/>
      </c>
      <c r="N22" s="4"/>
      <c r="AD22" s="33" t="s">
        <v>120</v>
      </c>
      <c r="AE22" s="28">
        <v>15</v>
      </c>
      <c r="AH22" s="14"/>
      <c r="AI22" s="13"/>
    </row>
    <row r="23" spans="2:35" ht="15.75">
      <c r="B23" s="4"/>
      <c r="C23" s="4"/>
      <c r="D23" s="4"/>
      <c r="E23" s="4"/>
      <c r="F23" s="5"/>
      <c r="G23" s="4"/>
      <c r="H23" s="4"/>
      <c r="I23" s="4"/>
      <c r="J23" s="4"/>
      <c r="K23" s="4"/>
      <c r="L23" s="4"/>
      <c r="M23" s="4"/>
      <c r="N23" s="4"/>
      <c r="AD23" s="33" t="s">
        <v>121</v>
      </c>
      <c r="AE23" s="27">
        <v>33</v>
      </c>
      <c r="AH23" s="14"/>
      <c r="AI23" s="13"/>
    </row>
    <row r="24" spans="2:35" ht="24.75" customHeight="1">
      <c r="B24" s="17" t="s">
        <v>20</v>
      </c>
      <c r="C24" s="18">
        <f>SUM(M12:M21)</f>
        <v>0</v>
      </c>
      <c r="D24" s="17" t="s">
        <v>24</v>
      </c>
      <c r="E24" s="17"/>
      <c r="F24" s="16">
        <f>C24*0.14</f>
        <v>0</v>
      </c>
      <c r="G24" s="17" t="s">
        <v>21</v>
      </c>
      <c r="H24" s="7"/>
      <c r="I24" s="7"/>
      <c r="J24" s="7"/>
      <c r="K24" s="7"/>
      <c r="L24" s="7"/>
      <c r="M24" s="7"/>
      <c r="N24" s="7"/>
      <c r="AD24" s="33" t="s">
        <v>122</v>
      </c>
      <c r="AE24" s="28">
        <v>24</v>
      </c>
      <c r="AH24" s="14"/>
      <c r="AI24" s="15"/>
    </row>
    <row r="25" spans="2:35" ht="15.75">
      <c r="B25" s="7"/>
      <c r="C25" s="7"/>
      <c r="D25" s="7"/>
      <c r="E25" s="7"/>
      <c r="F25" s="8"/>
      <c r="G25" s="7"/>
      <c r="H25" s="7"/>
      <c r="I25" s="7"/>
      <c r="J25" s="7"/>
      <c r="K25" s="7"/>
      <c r="L25" s="7"/>
      <c r="M25" s="7"/>
      <c r="N25" s="7"/>
      <c r="AD25" s="33" t="s">
        <v>123</v>
      </c>
      <c r="AE25" s="30">
        <v>32</v>
      </c>
      <c r="AH25" s="14"/>
      <c r="AI25" s="15"/>
    </row>
    <row r="26" spans="2:35" ht="15.75">
      <c r="B26" s="7"/>
      <c r="C26" s="7"/>
      <c r="D26" s="7"/>
      <c r="E26" s="7"/>
      <c r="F26" s="8"/>
      <c r="G26" s="7"/>
      <c r="H26" s="7"/>
      <c r="I26" s="7"/>
      <c r="J26" s="7"/>
      <c r="K26" s="7"/>
      <c r="L26" s="7"/>
      <c r="M26" s="7"/>
      <c r="N26" s="7"/>
      <c r="AD26" s="33" t="s">
        <v>124</v>
      </c>
      <c r="AE26" s="30">
        <v>20</v>
      </c>
      <c r="AH26" s="14"/>
      <c r="AI26" s="14"/>
    </row>
    <row r="27" spans="2:35" ht="15.75">
      <c r="B27" s="7"/>
      <c r="C27" s="7"/>
      <c r="D27" s="7"/>
      <c r="E27" s="7"/>
      <c r="F27" s="8"/>
      <c r="G27" s="7" t="s">
        <v>22</v>
      </c>
      <c r="H27" s="7"/>
      <c r="I27" s="7" t="s">
        <v>23</v>
      </c>
      <c r="J27" s="7"/>
      <c r="K27" s="7"/>
      <c r="L27" s="7"/>
      <c r="M27" s="7"/>
      <c r="N27" s="7"/>
      <c r="AD27" s="33" t="s">
        <v>125</v>
      </c>
      <c r="AE27" s="30">
        <v>50</v>
      </c>
      <c r="AH27" s="14"/>
      <c r="AI27" s="15"/>
    </row>
    <row r="28" spans="2:35" ht="15.75">
      <c r="B28" s="7"/>
      <c r="C28" s="7"/>
      <c r="D28" s="7"/>
      <c r="E28" s="7"/>
      <c r="F28" s="8"/>
      <c r="G28" s="7"/>
      <c r="H28" s="7"/>
      <c r="I28" s="7"/>
      <c r="J28" s="7"/>
      <c r="K28" s="7"/>
      <c r="L28" s="7"/>
      <c r="M28" s="7"/>
      <c r="N28" s="7"/>
      <c r="AD28" s="33" t="s">
        <v>126</v>
      </c>
      <c r="AE28" s="29">
        <v>50</v>
      </c>
      <c r="AH28" s="14"/>
      <c r="AI28" s="15"/>
    </row>
    <row r="29" spans="30:35" ht="15.75">
      <c r="AD29" s="33" t="s">
        <v>127</v>
      </c>
      <c r="AE29" s="30">
        <v>24</v>
      </c>
      <c r="AH29" s="14"/>
      <c r="AI29" s="15"/>
    </row>
    <row r="30" spans="30:35" ht="15.75">
      <c r="AD30" s="33" t="s">
        <v>128</v>
      </c>
      <c r="AE30" s="30">
        <v>24</v>
      </c>
      <c r="AH30" s="14"/>
      <c r="AI30" s="14"/>
    </row>
    <row r="31" spans="30:35" ht="15.75">
      <c r="AD31" s="33" t="s">
        <v>129</v>
      </c>
      <c r="AE31" s="28">
        <v>50</v>
      </c>
      <c r="AH31" s="12"/>
      <c r="AI31" s="13"/>
    </row>
    <row r="32" spans="30:35" ht="15.75">
      <c r="AD32" s="33" t="s">
        <v>130</v>
      </c>
      <c r="AE32" s="30">
        <v>24</v>
      </c>
      <c r="AH32" s="12"/>
      <c r="AI32" s="13"/>
    </row>
    <row r="33" spans="30:35" ht="15.75">
      <c r="AD33" s="33" t="s">
        <v>131</v>
      </c>
      <c r="AE33" s="29">
        <v>26</v>
      </c>
      <c r="AH33" s="12"/>
      <c r="AI33" s="13"/>
    </row>
    <row r="34" spans="30:40" ht="15.75">
      <c r="AD34" s="33" t="s">
        <v>132</v>
      </c>
      <c r="AE34" s="28">
        <v>50</v>
      </c>
      <c r="AH34" s="12"/>
      <c r="AI34" s="14"/>
      <c r="AN34" s="1" t="s">
        <v>31</v>
      </c>
    </row>
    <row r="35" spans="30:35" ht="15.75">
      <c r="AD35" s="33" t="s">
        <v>133</v>
      </c>
      <c r="AE35" s="30">
        <v>25</v>
      </c>
      <c r="AH35" s="14"/>
      <c r="AI35" s="13"/>
    </row>
    <row r="36" spans="30:35" ht="15.75">
      <c r="AD36" s="33" t="s">
        <v>134</v>
      </c>
      <c r="AE36" s="28">
        <v>32</v>
      </c>
      <c r="AH36" s="14"/>
      <c r="AI36" s="15"/>
    </row>
    <row r="37" spans="30:35" ht="15.75">
      <c r="AD37" s="33" t="s">
        <v>135</v>
      </c>
      <c r="AE37" s="28">
        <v>60</v>
      </c>
      <c r="AH37" s="12"/>
      <c r="AI37" s="13"/>
    </row>
    <row r="38" spans="30:35" ht="15.75">
      <c r="AD38" s="33" t="s">
        <v>136</v>
      </c>
      <c r="AE38" s="28">
        <v>125</v>
      </c>
      <c r="AH38" s="12"/>
      <c r="AI38" s="13"/>
    </row>
    <row r="39" spans="30:35" ht="15.75">
      <c r="AD39" s="33" t="s">
        <v>137</v>
      </c>
      <c r="AE39" s="28">
        <v>25</v>
      </c>
      <c r="AH39" s="14"/>
      <c r="AI39" s="14"/>
    </row>
    <row r="40" spans="30:35" ht="15.75">
      <c r="AD40" s="29"/>
      <c r="AE40" s="29"/>
      <c r="AH40" s="12"/>
      <c r="AI40" s="13"/>
    </row>
    <row r="41" spans="30:35" ht="15.75">
      <c r="AD41" s="27"/>
      <c r="AE41" s="28"/>
      <c r="AH41" s="12"/>
      <c r="AI41" s="13"/>
    </row>
    <row r="42" spans="30:35" ht="15.75">
      <c r="AD42" s="27"/>
      <c r="AE42" s="28"/>
      <c r="AH42" s="14"/>
      <c r="AI42" s="13"/>
    </row>
    <row r="43" spans="30:35" ht="15.75">
      <c r="AD43" s="29"/>
      <c r="AE43" s="30"/>
      <c r="AH43" s="14"/>
      <c r="AI43" s="13"/>
    </row>
    <row r="44" spans="30:35" ht="15.75">
      <c r="AD44" s="29"/>
      <c r="AE44" s="28"/>
      <c r="AH44" s="12"/>
      <c r="AI44" s="13"/>
    </row>
    <row r="45" spans="30:35" ht="15.75">
      <c r="AD45" s="27"/>
      <c r="AE45" s="27"/>
      <c r="AH45" s="12"/>
      <c r="AI45" s="13"/>
    </row>
    <row r="46" spans="30:35" ht="15.75">
      <c r="AD46" s="29"/>
      <c r="AE46" s="28"/>
      <c r="AH46" s="14"/>
      <c r="AI46" s="14"/>
    </row>
    <row r="47" spans="30:35" ht="15.75">
      <c r="AD47" s="29"/>
      <c r="AE47" s="28"/>
      <c r="AH47" s="14"/>
      <c r="AI47" s="13"/>
    </row>
    <row r="48" spans="30:35" ht="15.75">
      <c r="AD48" s="27"/>
      <c r="AE48" s="28"/>
      <c r="AH48" s="14"/>
      <c r="AI48" s="13"/>
    </row>
    <row r="49" spans="30:35" ht="15.75">
      <c r="AD49" s="29"/>
      <c r="AE49" s="29"/>
      <c r="AH49" s="14"/>
      <c r="AI49" s="13"/>
    </row>
    <row r="50" spans="30:35" ht="15.75">
      <c r="AD50" s="29"/>
      <c r="AE50" s="28"/>
      <c r="AH50" s="14"/>
      <c r="AI50" s="15"/>
    </row>
    <row r="51" spans="30:35" ht="15.75">
      <c r="AD51" s="29"/>
      <c r="AE51" s="28"/>
      <c r="AH51" s="12"/>
      <c r="AI51" s="13"/>
    </row>
    <row r="52" spans="30:35" ht="15.75">
      <c r="AD52" s="29"/>
      <c r="AE52" s="30"/>
      <c r="AH52" s="14"/>
      <c r="AI52" s="13"/>
    </row>
    <row r="53" spans="30:35" ht="15.75">
      <c r="AD53" s="29"/>
      <c r="AE53" s="30"/>
      <c r="AH53" s="12"/>
      <c r="AI53" s="13"/>
    </row>
    <row r="54" spans="30:35" ht="15.75">
      <c r="AD54" s="27"/>
      <c r="AE54" s="28"/>
      <c r="AH54" s="14"/>
      <c r="AI54" s="13"/>
    </row>
    <row r="55" spans="30:35" ht="15.75">
      <c r="AD55" s="27"/>
      <c r="AE55" s="28"/>
      <c r="AH55" s="12"/>
      <c r="AI55" s="13"/>
    </row>
    <row r="56" spans="30:35" ht="15.75">
      <c r="AD56" s="29"/>
      <c r="AE56" s="28"/>
      <c r="AH56" s="14"/>
      <c r="AI56" s="13"/>
    </row>
    <row r="57" spans="30:35" ht="15.75">
      <c r="AD57" s="27"/>
      <c r="AE57" s="28"/>
      <c r="AH57" s="14"/>
      <c r="AI57" s="15"/>
    </row>
    <row r="58" spans="30:35" ht="15.75">
      <c r="AD58" s="29"/>
      <c r="AE58" s="28"/>
      <c r="AH58" s="14"/>
      <c r="AI58" s="15"/>
    </row>
    <row r="59" spans="30:35" ht="15.75">
      <c r="AD59" s="27"/>
      <c r="AE59" s="28"/>
      <c r="AH59" s="14"/>
      <c r="AI59" s="15"/>
    </row>
    <row r="60" spans="30:35" ht="15.75">
      <c r="AD60" s="29"/>
      <c r="AE60" s="29"/>
      <c r="AH60" s="14"/>
      <c r="AI60" s="15"/>
    </row>
    <row r="61" spans="30:35" ht="15.75">
      <c r="AD61" s="27"/>
      <c r="AE61" s="28"/>
      <c r="AH61" s="14"/>
      <c r="AI61" s="15"/>
    </row>
    <row r="62" spans="30:35" ht="15.75">
      <c r="AD62" s="29"/>
      <c r="AE62" s="30"/>
      <c r="AH62" s="14"/>
      <c r="AI62" s="15"/>
    </row>
    <row r="63" spans="30:35" ht="15.75">
      <c r="AD63" s="29"/>
      <c r="AE63" s="30"/>
      <c r="AH63" s="14"/>
      <c r="AI63" s="15"/>
    </row>
    <row r="64" spans="30:35" ht="15.75">
      <c r="AD64" s="27"/>
      <c r="AE64" s="29"/>
      <c r="AH64" s="14"/>
      <c r="AI64" s="12"/>
    </row>
    <row r="65" spans="30:35" ht="15.75">
      <c r="AD65" s="29"/>
      <c r="AE65" s="30"/>
      <c r="AH65" s="14"/>
      <c r="AI65" s="13"/>
    </row>
    <row r="66" spans="30:35" ht="15.75">
      <c r="AD66" s="29"/>
      <c r="AE66" s="30"/>
      <c r="AH66" s="12"/>
      <c r="AI66" s="13"/>
    </row>
    <row r="67" spans="30:35" ht="15.75">
      <c r="AD67" s="29"/>
      <c r="AE67" s="30"/>
      <c r="AH67" s="14"/>
      <c r="AI67" s="13"/>
    </row>
    <row r="68" spans="30:35" ht="15.75">
      <c r="AD68" s="27"/>
      <c r="AE68" s="27"/>
      <c r="AH68" s="14"/>
      <c r="AI68" s="13"/>
    </row>
    <row r="69" spans="30:35" ht="15.75">
      <c r="AD69" s="27"/>
      <c r="AE69" s="30"/>
      <c r="AH69" s="14"/>
      <c r="AI69" s="13"/>
    </row>
    <row r="70" spans="30:35" ht="15.75">
      <c r="AD70" s="27"/>
      <c r="AE70" s="28"/>
      <c r="AH70" s="14"/>
      <c r="AI70" s="13"/>
    </row>
    <row r="71" spans="30:35" ht="15.75">
      <c r="AD71" s="29"/>
      <c r="AE71" s="28"/>
      <c r="AH71" s="14"/>
      <c r="AI71" s="12"/>
    </row>
    <row r="72" spans="30:35" ht="15.75">
      <c r="AD72" s="27"/>
      <c r="AE72" s="30"/>
      <c r="AH72" s="14"/>
      <c r="AI72" s="15"/>
    </row>
    <row r="73" spans="30:35" ht="15.75">
      <c r="AD73" s="29"/>
      <c r="AE73" s="28"/>
      <c r="AH73" s="14"/>
      <c r="AI73" s="15"/>
    </row>
    <row r="74" spans="30:35" ht="15.75">
      <c r="AD74" s="27"/>
      <c r="AE74" s="28"/>
      <c r="AH74" s="14"/>
      <c r="AI74" s="13"/>
    </row>
    <row r="75" spans="30:35" ht="15.75">
      <c r="AD75" s="29"/>
      <c r="AE75" s="30"/>
      <c r="AH75" s="14"/>
      <c r="AI75" s="15"/>
    </row>
    <row r="76" spans="30:35" ht="15.75">
      <c r="AD76" s="29"/>
      <c r="AE76" s="30"/>
      <c r="AH76" s="12"/>
      <c r="AI76" s="14"/>
    </row>
    <row r="77" spans="30:35" ht="15.75">
      <c r="AD77" s="29"/>
      <c r="AE77" s="28"/>
      <c r="AH77" s="14"/>
      <c r="AI77" s="13"/>
    </row>
    <row r="78" spans="30:35" ht="15.75">
      <c r="AD78" s="29"/>
      <c r="AE78" s="30"/>
      <c r="AH78" s="12"/>
      <c r="AI78" s="14"/>
    </row>
    <row r="79" spans="30:35" ht="15.75">
      <c r="AD79" s="29"/>
      <c r="AE79" s="28"/>
      <c r="AH79" s="14"/>
      <c r="AI79" s="12"/>
    </row>
    <row r="80" spans="30:35" ht="15.75">
      <c r="AD80" s="27"/>
      <c r="AE80" s="29"/>
      <c r="AH80" s="14"/>
      <c r="AI80" s="12"/>
    </row>
    <row r="81" spans="30:35" ht="15.75">
      <c r="AD81" s="29"/>
      <c r="AE81" s="27"/>
      <c r="AH81" s="14"/>
      <c r="AI81" s="13"/>
    </row>
    <row r="82" spans="30:31" ht="15.75">
      <c r="AD82" s="29"/>
      <c r="AE82" s="28"/>
    </row>
    <row r="83" spans="30:31" ht="15.75">
      <c r="AD83" s="29"/>
      <c r="AE83" s="28"/>
    </row>
    <row r="84" spans="30:31" ht="15.75">
      <c r="AD84" s="29"/>
      <c r="AE84" s="28"/>
    </row>
    <row r="85" spans="30:31" ht="15.75">
      <c r="AD85" s="29"/>
      <c r="AE85" s="28"/>
    </row>
    <row r="86" spans="30:31" ht="15.75">
      <c r="AD86" s="29"/>
      <c r="AE86" s="30"/>
    </row>
    <row r="87" ht="15.75">
      <c r="AD87" s="27"/>
    </row>
    <row r="88" spans="30:31" ht="15.75">
      <c r="AD88" s="27"/>
      <c r="AE88" s="30"/>
    </row>
    <row r="89" spans="30:31" ht="15.75">
      <c r="AD89" s="27"/>
      <c r="AE89" s="30"/>
    </row>
    <row r="90" spans="30:31" ht="15.75">
      <c r="AD90" s="14"/>
      <c r="AE90" s="13"/>
    </row>
    <row r="91" spans="30:31" ht="15.75">
      <c r="AD91" s="14"/>
      <c r="AE91" s="13"/>
    </row>
  </sheetData>
  <sheetProtection formatCells="0" formatColumns="0" formatRows="0" insertColumns="0" insertRows="0" insertHyperlinks="0" deleteColumns="0" deleteRows="0"/>
  <mergeCells count="24">
    <mergeCell ref="B2:E2"/>
    <mergeCell ref="C6:G6"/>
    <mergeCell ref="C8:G8"/>
    <mergeCell ref="E10:I10"/>
    <mergeCell ref="D12:H12"/>
    <mergeCell ref="D13:H13"/>
    <mergeCell ref="D14:H14"/>
    <mergeCell ref="J20:K20"/>
    <mergeCell ref="D15:H15"/>
    <mergeCell ref="D16:H16"/>
    <mergeCell ref="D17:H17"/>
    <mergeCell ref="D18:H18"/>
    <mergeCell ref="D19:H19"/>
    <mergeCell ref="D20:H20"/>
    <mergeCell ref="J21:K21"/>
    <mergeCell ref="D21:H21"/>
    <mergeCell ref="J12:K12"/>
    <mergeCell ref="J13:K13"/>
    <mergeCell ref="J14:K14"/>
    <mergeCell ref="J15:K15"/>
    <mergeCell ref="J16:K16"/>
    <mergeCell ref="J17:K17"/>
    <mergeCell ref="J18:K18"/>
    <mergeCell ref="J19:K19"/>
  </mergeCells>
  <dataValidations count="3">
    <dataValidation type="list" allowBlank="1" showInputMessage="1" showErrorMessage="1" sqref="F4">
      <formula1>$Y$2:$Y$8</formula1>
    </dataValidation>
    <dataValidation type="list" allowBlank="1" showInputMessage="1" showErrorMessage="1" sqref="F2">
      <formula1>$X$2:$X$8</formula1>
    </dataValidation>
    <dataValidation type="list" allowBlank="1" showInputMessage="1" showErrorMessage="1" sqref="D12:H21">
      <formula1>$AA$5:$AA$16</formula1>
    </dataValidation>
  </dataValidations>
  <printOptions/>
  <pageMargins left="0.2362204724409449" right="0.15748031496062992" top="0.42" bottom="4.685039370078741" header="0.15748031496062992" footer="0.31496062992125984"/>
  <pageSetup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3" sqref="A13"/>
    </sheetView>
  </sheetViews>
  <sheetFormatPr defaultColWidth="9.140625" defaultRowHeight="15"/>
  <cols>
    <col min="1" max="1" width="171.8515625" style="0" customWidth="1"/>
  </cols>
  <sheetData>
    <row r="1" ht="67.5" customHeight="1">
      <c r="A1" s="23" t="s">
        <v>102</v>
      </c>
    </row>
    <row r="2" s="24" customFormat="1" ht="15.75" customHeight="1">
      <c r="A2" s="24" t="s">
        <v>110</v>
      </c>
    </row>
    <row r="3" s="24" customFormat="1" ht="15">
      <c r="A3" s="24" t="s">
        <v>111</v>
      </c>
    </row>
    <row r="4" s="24" customFormat="1" ht="15">
      <c r="A4" s="24" t="s">
        <v>103</v>
      </c>
    </row>
    <row r="5" s="24" customFormat="1" ht="15">
      <c r="A5" s="24" t="s">
        <v>104</v>
      </c>
    </row>
    <row r="6" s="24" customFormat="1" ht="15">
      <c r="A6" s="24" t="s">
        <v>105</v>
      </c>
    </row>
    <row r="7" s="24" customFormat="1" ht="15">
      <c r="A7" s="24" t="s">
        <v>106</v>
      </c>
    </row>
    <row r="8" s="24" customFormat="1" ht="15">
      <c r="A8" s="24" t="s">
        <v>112</v>
      </c>
    </row>
    <row r="9" s="24" customFormat="1" ht="15"/>
    <row r="10" s="24" customFormat="1" ht="15">
      <c r="A10" s="24" t="s">
        <v>107</v>
      </c>
    </row>
    <row r="11" s="24" customFormat="1" ht="15"/>
    <row r="12" s="24" customFormat="1" ht="15"/>
    <row r="13" s="24" customFormat="1" ht="15"/>
    <row r="14" s="24" customFormat="1" ht="15"/>
    <row r="15" s="24" customFormat="1" ht="15"/>
    <row r="16" s="24" customFormat="1" ht="15"/>
    <row r="17" s="24" customFormat="1" ht="15"/>
    <row r="18" s="24" customFormat="1" ht="15"/>
    <row r="19" s="24" customFormat="1" ht="15"/>
    <row r="20" s="24" customFormat="1" ht="15"/>
    <row r="21" s="24" customFormat="1" ht="15"/>
    <row r="22" s="24" customFormat="1" ht="15"/>
    <row r="23" s="24" customFormat="1" ht="15"/>
    <row r="24" s="24" customFormat="1" ht="15"/>
    <row r="25" s="24" customFormat="1" ht="15"/>
    <row r="26" s="24" customFormat="1" ht="15"/>
    <row r="27" s="24" customFormat="1" ht="15"/>
    <row r="28" s="24" customFormat="1" ht="15"/>
    <row r="29" s="24" customFormat="1" ht="15"/>
    <row r="30" s="24" customFormat="1" ht="15"/>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AO79"/>
  <sheetViews>
    <sheetView view="pageBreakPreview" zoomScaleSheetLayoutView="100" zoomScalePageLayoutView="0" workbookViewId="0" topLeftCell="A1">
      <selection activeCell="K9" sqref="K9"/>
    </sheetView>
  </sheetViews>
  <sheetFormatPr defaultColWidth="9.140625" defaultRowHeight="15"/>
  <cols>
    <col min="1" max="1" width="11.7109375" style="1" customWidth="1"/>
    <col min="2" max="2" width="9.7109375" style="1" customWidth="1"/>
    <col min="3" max="3" width="9.140625" style="1" customWidth="1"/>
    <col min="4" max="4" width="13.28125" style="1" customWidth="1"/>
    <col min="5" max="5" width="7.421875" style="1" customWidth="1"/>
    <col min="6" max="6" width="11.57421875" style="2" customWidth="1"/>
    <col min="7" max="7" width="4.421875" style="1" customWidth="1"/>
    <col min="8" max="9" width="9.140625" style="1" customWidth="1"/>
    <col min="10" max="10" width="9.140625" style="10" customWidth="1"/>
    <col min="11" max="12" width="9.140625" style="1" customWidth="1"/>
    <col min="13" max="13" width="10.00390625" style="1" customWidth="1"/>
    <col min="14" max="14" width="4.8515625" style="1" customWidth="1"/>
    <col min="15" max="26" width="9.140625" style="1" customWidth="1"/>
    <col min="27" max="27" width="29.57421875" style="1" customWidth="1"/>
    <col min="28" max="29" width="9.140625" style="1" customWidth="1"/>
    <col min="30" max="30" width="28.57421875" style="1" customWidth="1"/>
    <col min="31" max="31" width="9.140625" style="10" customWidth="1"/>
    <col min="32" max="32" width="34.00390625" style="1" customWidth="1"/>
    <col min="33" max="33" width="9.140625" style="10" customWidth="1"/>
    <col min="34" max="34" width="33.7109375" style="1" customWidth="1"/>
    <col min="35" max="35" width="9.140625" style="10" customWidth="1"/>
    <col min="36" max="36" width="35.57421875" style="1" customWidth="1"/>
    <col min="37" max="37" width="9.140625" style="10" customWidth="1"/>
    <col min="38" max="38" width="37.8515625" style="1" customWidth="1"/>
    <col min="39" max="39" width="9.140625" style="10" customWidth="1"/>
    <col min="40" max="40" width="32.28125" style="1" customWidth="1"/>
    <col min="41" max="16384" width="9.140625" style="1" customWidth="1"/>
  </cols>
  <sheetData>
    <row r="2" spans="2:30" ht="15.75">
      <c r="B2" s="39" t="s">
        <v>0</v>
      </c>
      <c r="C2" s="39"/>
      <c r="D2" s="39"/>
      <c r="E2" s="40"/>
      <c r="F2" s="19" t="s">
        <v>6</v>
      </c>
      <c r="G2" s="7" t="s">
        <v>1</v>
      </c>
      <c r="H2" s="7" t="s">
        <v>101</v>
      </c>
      <c r="I2" s="7"/>
      <c r="J2" s="25"/>
      <c r="K2" s="7"/>
      <c r="L2" s="7"/>
      <c r="M2" s="7"/>
      <c r="N2" s="4"/>
      <c r="X2" s="1" t="s">
        <v>3</v>
      </c>
      <c r="Y2" s="1" t="s">
        <v>2</v>
      </c>
      <c r="AD2" s="1" t="s">
        <v>25</v>
      </c>
    </row>
    <row r="3" spans="2:25" ht="15.75">
      <c r="B3" s="7"/>
      <c r="C3" s="7"/>
      <c r="D3" s="7"/>
      <c r="E3" s="7"/>
      <c r="F3" s="5"/>
      <c r="G3" s="4"/>
      <c r="H3" s="4"/>
      <c r="I3" s="4"/>
      <c r="J3" s="26"/>
      <c r="K3" s="4"/>
      <c r="L3" s="4"/>
      <c r="M3" s="4"/>
      <c r="N3" s="4"/>
      <c r="X3" s="1" t="s">
        <v>4</v>
      </c>
      <c r="Y3" s="1" t="s">
        <v>8</v>
      </c>
    </row>
    <row r="4" spans="2:41" ht="18.75">
      <c r="B4" s="7" t="s">
        <v>7</v>
      </c>
      <c r="C4" s="7" t="s">
        <v>14</v>
      </c>
      <c r="D4" s="7"/>
      <c r="E4" s="7"/>
      <c r="F4" s="20" t="s">
        <v>11</v>
      </c>
      <c r="G4" s="4"/>
      <c r="H4" s="4"/>
      <c r="I4" s="4"/>
      <c r="J4" s="26"/>
      <c r="K4" s="4"/>
      <c r="L4" s="4"/>
      <c r="M4" s="4"/>
      <c r="N4" s="4"/>
      <c r="X4" s="1" t="s">
        <v>5</v>
      </c>
      <c r="Y4" s="1" t="s">
        <v>9</v>
      </c>
      <c r="AA4" s="1" t="str">
        <f>F2</f>
        <v>VI.</v>
      </c>
      <c r="AD4" s="1" t="s">
        <v>3</v>
      </c>
      <c r="AE4" s="10" t="s">
        <v>39</v>
      </c>
      <c r="AF4" s="1" t="s">
        <v>4</v>
      </c>
      <c r="AG4" s="10" t="s">
        <v>39</v>
      </c>
      <c r="AH4" s="1" t="s">
        <v>5</v>
      </c>
      <c r="AI4" s="10" t="s">
        <v>39</v>
      </c>
      <c r="AJ4" s="1" t="s">
        <v>6</v>
      </c>
      <c r="AK4" s="10" t="s">
        <v>39</v>
      </c>
      <c r="AL4" s="1" t="s">
        <v>26</v>
      </c>
      <c r="AM4" s="10" t="s">
        <v>39</v>
      </c>
      <c r="AN4" s="1" t="s">
        <v>27</v>
      </c>
      <c r="AO4" s="1" t="s">
        <v>39</v>
      </c>
    </row>
    <row r="5" spans="2:41" ht="15.75">
      <c r="B5" s="4"/>
      <c r="C5" s="4"/>
      <c r="D5" s="4"/>
      <c r="E5" s="4"/>
      <c r="F5" s="5"/>
      <c r="G5" s="4"/>
      <c r="H5" s="4"/>
      <c r="I5" s="4"/>
      <c r="J5" s="26"/>
      <c r="K5" s="4"/>
      <c r="L5" s="4"/>
      <c r="M5" s="4"/>
      <c r="N5" s="4"/>
      <c r="X5" s="1" t="s">
        <v>6</v>
      </c>
      <c r="Y5" s="1" t="s">
        <v>10</v>
      </c>
      <c r="Z5" s="1">
        <v>2</v>
      </c>
      <c r="AA5" s="1" t="str">
        <f>IF(OR(ISERROR(HLOOKUP($AA$4,$AD$4:$AO$16,Z5,0))=TRUE,HLOOKUP($AA$4,$AD$4:$AO$16,Z5,0)=0),"",HLOOKUP($AA$4,$AD$4:$AO$16,Z5,0))</f>
        <v> ŠKST Stavbár Bratislava " C "</v>
      </c>
      <c r="AD5" s="12" t="s">
        <v>28</v>
      </c>
      <c r="AE5" s="13">
        <v>32</v>
      </c>
      <c r="AF5" s="14" t="s">
        <v>47</v>
      </c>
      <c r="AG5" s="13">
        <v>60</v>
      </c>
      <c r="AH5" s="14" t="s">
        <v>49</v>
      </c>
      <c r="AI5" s="13">
        <v>90</v>
      </c>
      <c r="AJ5" s="14" t="s">
        <v>100</v>
      </c>
      <c r="AK5" s="13">
        <v>60</v>
      </c>
      <c r="AL5" s="14" t="s">
        <v>69</v>
      </c>
      <c r="AM5" s="13">
        <v>90</v>
      </c>
      <c r="AN5" s="14" t="s">
        <v>77</v>
      </c>
      <c r="AO5" s="14">
        <v>75</v>
      </c>
    </row>
    <row r="6" spans="2:41" ht="24.75" customHeight="1">
      <c r="B6" s="7" t="s">
        <v>15</v>
      </c>
      <c r="C6" s="41" t="s">
        <v>108</v>
      </c>
      <c r="D6" s="42"/>
      <c r="E6" s="42"/>
      <c r="F6" s="42"/>
      <c r="G6" s="43"/>
      <c r="H6" s="4"/>
      <c r="I6" s="4"/>
      <c r="J6" s="26"/>
      <c r="K6" s="4"/>
      <c r="L6" s="4"/>
      <c r="M6" s="4"/>
      <c r="N6" s="4"/>
      <c r="X6" s="1" t="s">
        <v>26</v>
      </c>
      <c r="Y6" s="1" t="s">
        <v>11</v>
      </c>
      <c r="Z6" s="1">
        <v>3</v>
      </c>
      <c r="AA6" s="1" t="str">
        <f aca="true" t="shared" si="0" ref="AA6:AA16">IF(OR(ISERROR(HLOOKUP($AA$4,$AD$4:$AO$16,Z6,0))=TRUE,HLOOKUP($AA$4,$AD$4:$AO$16,Z6,0)=0),"",HLOOKUP($AA$4,$AD$4:$AO$16,Z6,0))</f>
        <v> STK Viktória Petržalka " C "</v>
      </c>
      <c r="AD6" s="12" t="s">
        <v>29</v>
      </c>
      <c r="AE6" s="13">
        <v>55</v>
      </c>
      <c r="AF6" s="12" t="s">
        <v>99</v>
      </c>
      <c r="AG6" s="13">
        <v>60</v>
      </c>
      <c r="AH6" s="12" t="s">
        <v>56</v>
      </c>
      <c r="AI6" s="13">
        <v>55</v>
      </c>
      <c r="AJ6" s="12" t="s">
        <v>64</v>
      </c>
      <c r="AK6" s="13">
        <v>55</v>
      </c>
      <c r="AL6" s="12" t="s">
        <v>72</v>
      </c>
      <c r="AM6" s="13">
        <v>30</v>
      </c>
      <c r="AN6" s="14" t="s">
        <v>84</v>
      </c>
      <c r="AO6" s="14">
        <v>55</v>
      </c>
    </row>
    <row r="7" spans="2:41" ht="24.75" customHeight="1">
      <c r="B7" s="7"/>
      <c r="C7" s="4"/>
      <c r="D7" s="4"/>
      <c r="E7" s="4"/>
      <c r="F7" s="5"/>
      <c r="G7" s="4"/>
      <c r="H7" s="4"/>
      <c r="I7" s="4"/>
      <c r="J7" s="26"/>
      <c r="K7" s="4"/>
      <c r="L7" s="4"/>
      <c r="M7" s="4"/>
      <c r="N7" s="4"/>
      <c r="X7" s="1" t="s">
        <v>27</v>
      </c>
      <c r="Y7" s="1" t="s">
        <v>12</v>
      </c>
      <c r="Z7" s="1">
        <v>4</v>
      </c>
      <c r="AA7" s="1" t="str">
        <f t="shared" si="0"/>
        <v> STK Devínska N. Ves " A "</v>
      </c>
      <c r="AD7" s="12" t="s">
        <v>30</v>
      </c>
      <c r="AE7" s="13">
        <v>30</v>
      </c>
      <c r="AF7" s="12" t="s">
        <v>40</v>
      </c>
      <c r="AG7" s="13">
        <v>32</v>
      </c>
      <c r="AH7" s="12" t="s">
        <v>50</v>
      </c>
      <c r="AI7" s="13">
        <v>60</v>
      </c>
      <c r="AJ7" s="12" t="s">
        <v>65</v>
      </c>
      <c r="AK7" s="13">
        <v>70</v>
      </c>
      <c r="AL7" s="12" t="s">
        <v>73</v>
      </c>
      <c r="AM7" s="13">
        <v>30</v>
      </c>
      <c r="AN7" s="12" t="s">
        <v>85</v>
      </c>
      <c r="AO7" s="14">
        <v>70</v>
      </c>
    </row>
    <row r="8" spans="2:41" ht="24.75" customHeight="1">
      <c r="B8" s="7" t="s">
        <v>16</v>
      </c>
      <c r="C8" s="44">
        <v>40481</v>
      </c>
      <c r="D8" s="42"/>
      <c r="E8" s="42"/>
      <c r="F8" s="42"/>
      <c r="G8" s="43"/>
      <c r="H8" s="4"/>
      <c r="I8" s="4"/>
      <c r="J8" s="26"/>
      <c r="K8" s="4"/>
      <c r="L8" s="4"/>
      <c r="M8" s="4"/>
      <c r="N8" s="4"/>
      <c r="Y8" s="1" t="s">
        <v>13</v>
      </c>
      <c r="Z8" s="1">
        <v>5</v>
      </c>
      <c r="AA8" s="1" t="str">
        <f t="shared" si="0"/>
        <v> STK OŠK Sl.Grob " B "</v>
      </c>
      <c r="AD8" s="14" t="s">
        <v>32</v>
      </c>
      <c r="AE8" s="13">
        <v>30</v>
      </c>
      <c r="AF8" s="12" t="s">
        <v>41</v>
      </c>
      <c r="AG8" s="13">
        <v>16</v>
      </c>
      <c r="AH8" s="12" t="s">
        <v>51</v>
      </c>
      <c r="AI8" s="13">
        <v>50</v>
      </c>
      <c r="AJ8" s="12" t="s">
        <v>59</v>
      </c>
      <c r="AK8" s="13">
        <v>16</v>
      </c>
      <c r="AL8" s="12" t="s">
        <v>74</v>
      </c>
      <c r="AM8" s="13">
        <v>70</v>
      </c>
      <c r="AN8" s="12" t="s">
        <v>78</v>
      </c>
      <c r="AO8" s="14">
        <v>30</v>
      </c>
    </row>
    <row r="9" spans="2:41" ht="24.75" customHeight="1">
      <c r="B9" s="7"/>
      <c r="C9" s="4"/>
      <c r="D9" s="4"/>
      <c r="E9" s="4"/>
      <c r="F9" s="5"/>
      <c r="G9" s="4"/>
      <c r="H9" s="4"/>
      <c r="I9" s="4"/>
      <c r="J9" s="26"/>
      <c r="K9" s="4"/>
      <c r="L9" s="4"/>
      <c r="M9" s="4"/>
      <c r="N9" s="4"/>
      <c r="Z9" s="1">
        <v>6</v>
      </c>
      <c r="AA9" s="1" t="str">
        <f t="shared" si="0"/>
        <v> ŠK STO Lozorno " B "</v>
      </c>
      <c r="AD9" s="14" t="s">
        <v>33</v>
      </c>
      <c r="AE9" s="13">
        <v>40</v>
      </c>
      <c r="AF9" s="14" t="s">
        <v>42</v>
      </c>
      <c r="AG9" s="13">
        <v>55</v>
      </c>
      <c r="AH9" s="14" t="s">
        <v>52</v>
      </c>
      <c r="AI9" s="13">
        <v>80</v>
      </c>
      <c r="AJ9" s="14" t="s">
        <v>60</v>
      </c>
      <c r="AK9" s="13">
        <v>60</v>
      </c>
      <c r="AL9" s="14" t="s">
        <v>88</v>
      </c>
      <c r="AM9" s="13">
        <v>30</v>
      </c>
      <c r="AN9" s="12" t="s">
        <v>79</v>
      </c>
      <c r="AO9" s="14">
        <v>80</v>
      </c>
    </row>
    <row r="10" spans="2:41" ht="24.75" customHeight="1">
      <c r="B10" s="7" t="s">
        <v>17</v>
      </c>
      <c r="C10" s="4"/>
      <c r="D10" s="4"/>
      <c r="E10" s="45" t="s">
        <v>109</v>
      </c>
      <c r="F10" s="46"/>
      <c r="G10" s="46"/>
      <c r="H10" s="46"/>
      <c r="I10" s="47"/>
      <c r="J10" s="26"/>
      <c r="K10" s="4"/>
      <c r="L10" s="4"/>
      <c r="M10" s="4"/>
      <c r="N10" s="4"/>
      <c r="Z10" s="1">
        <v>7</v>
      </c>
      <c r="AA10" s="1" t="str">
        <f t="shared" si="0"/>
        <v> Educo Petržalka " D "</v>
      </c>
      <c r="AD10" s="14" t="s">
        <v>34</v>
      </c>
      <c r="AE10" s="13">
        <v>40</v>
      </c>
      <c r="AF10" s="14" t="s">
        <v>86</v>
      </c>
      <c r="AG10" s="13">
        <v>60</v>
      </c>
      <c r="AH10" s="14" t="s">
        <v>53</v>
      </c>
      <c r="AI10" s="13">
        <v>40</v>
      </c>
      <c r="AJ10" s="14" t="s">
        <v>61</v>
      </c>
      <c r="AK10" s="13">
        <v>55</v>
      </c>
      <c r="AL10" s="14" t="s">
        <v>75</v>
      </c>
      <c r="AM10" s="13">
        <v>50</v>
      </c>
      <c r="AN10" s="14" t="s">
        <v>80</v>
      </c>
      <c r="AO10" s="14">
        <v>10</v>
      </c>
    </row>
    <row r="11" spans="2:41" ht="15.75">
      <c r="B11" s="7"/>
      <c r="C11" s="4"/>
      <c r="D11" s="4"/>
      <c r="E11" s="4"/>
      <c r="F11" s="5"/>
      <c r="G11" s="4"/>
      <c r="H11" s="4"/>
      <c r="I11" s="4"/>
      <c r="J11" s="26"/>
      <c r="K11" s="4"/>
      <c r="L11" s="4"/>
      <c r="M11" s="4"/>
      <c r="N11" s="4"/>
      <c r="Z11" s="1">
        <v>8</v>
      </c>
      <c r="AA11" s="1" t="str">
        <f t="shared" si="0"/>
        <v> TJ Slovan OÚ Most pri Bratislave " A "</v>
      </c>
      <c r="AD11" s="14" t="s">
        <v>37</v>
      </c>
      <c r="AE11" s="13">
        <v>35</v>
      </c>
      <c r="AF11" s="14" t="s">
        <v>43</v>
      </c>
      <c r="AG11" s="13">
        <v>15</v>
      </c>
      <c r="AH11" s="14" t="s">
        <v>57</v>
      </c>
      <c r="AI11" s="13">
        <v>70</v>
      </c>
      <c r="AJ11" s="14" t="s">
        <v>66</v>
      </c>
      <c r="AK11" s="13">
        <v>50</v>
      </c>
      <c r="AL11" s="14" t="s">
        <v>70</v>
      </c>
      <c r="AM11" s="13">
        <v>65</v>
      </c>
      <c r="AN11" s="14" t="s">
        <v>81</v>
      </c>
      <c r="AO11" s="14">
        <v>30</v>
      </c>
    </row>
    <row r="12" spans="2:41" s="3" customFormat="1" ht="24.75" customHeight="1">
      <c r="B12" s="9" t="s">
        <v>89</v>
      </c>
      <c r="C12" s="9"/>
      <c r="D12" s="35" t="s">
        <v>64</v>
      </c>
      <c r="E12" s="36"/>
      <c r="F12" s="36"/>
      <c r="G12" s="36"/>
      <c r="H12" s="37"/>
      <c r="I12" s="21" t="s">
        <v>18</v>
      </c>
      <c r="J12" s="38">
        <v>40451</v>
      </c>
      <c r="K12" s="34"/>
      <c r="L12" s="22" t="s">
        <v>19</v>
      </c>
      <c r="M12" s="21">
        <f>IF(ISERROR(VLOOKUP(D12,$AD$19:$AE$79,2,0))=TRUE,"",VLOOKUP(D12,$AD$19:$AE$79,2,0))</f>
        <v>55</v>
      </c>
      <c r="N12" s="6"/>
      <c r="Z12" s="3">
        <v>9</v>
      </c>
      <c r="AA12" s="1" t="str">
        <f t="shared" si="0"/>
        <v> STK  Vinosady " A "</v>
      </c>
      <c r="AD12" s="14" t="s">
        <v>38</v>
      </c>
      <c r="AE12" s="15">
        <v>32</v>
      </c>
      <c r="AF12" s="14" t="s">
        <v>44</v>
      </c>
      <c r="AG12" s="15">
        <v>15</v>
      </c>
      <c r="AH12" s="14" t="s">
        <v>87</v>
      </c>
      <c r="AI12" s="15">
        <v>60</v>
      </c>
      <c r="AJ12" s="14" t="s">
        <v>62</v>
      </c>
      <c r="AK12" s="15">
        <v>10</v>
      </c>
      <c r="AL12" s="14" t="s">
        <v>76</v>
      </c>
      <c r="AM12" s="15">
        <v>70</v>
      </c>
      <c r="AN12" s="14" t="s">
        <v>82</v>
      </c>
      <c r="AO12" s="12">
        <v>70</v>
      </c>
    </row>
    <row r="13" spans="2:41" s="3" customFormat="1" ht="24.75" customHeight="1">
      <c r="B13" s="9" t="s">
        <v>90</v>
      </c>
      <c r="C13" s="9"/>
      <c r="D13" s="35" t="s">
        <v>65</v>
      </c>
      <c r="E13" s="36"/>
      <c r="F13" s="36"/>
      <c r="G13" s="36"/>
      <c r="H13" s="37"/>
      <c r="I13" s="21" t="s">
        <v>18</v>
      </c>
      <c r="J13" s="38">
        <v>40457</v>
      </c>
      <c r="K13" s="34"/>
      <c r="L13" s="22" t="s">
        <v>19</v>
      </c>
      <c r="M13" s="21">
        <f aca="true" t="shared" si="1" ref="M13:M21">IF(ISERROR(VLOOKUP(D13,$AD$19:$AE$79,2,0))=TRUE,"",VLOOKUP(D13,$AD$19:$AE$79,2,0))</f>
        <v>70</v>
      </c>
      <c r="N13" s="6"/>
      <c r="Z13" s="3">
        <v>10</v>
      </c>
      <c r="AA13" s="1" t="str">
        <f t="shared" si="0"/>
        <v> STK Blatné " B "</v>
      </c>
      <c r="AD13" s="14" t="s">
        <v>35</v>
      </c>
      <c r="AE13" s="15">
        <v>70</v>
      </c>
      <c r="AF13" s="14" t="s">
        <v>48</v>
      </c>
      <c r="AG13" s="15">
        <v>35</v>
      </c>
      <c r="AH13" s="14" t="s">
        <v>54</v>
      </c>
      <c r="AI13" s="15">
        <v>30</v>
      </c>
      <c r="AJ13" s="14" t="s">
        <v>63</v>
      </c>
      <c r="AK13" s="15">
        <v>30</v>
      </c>
      <c r="AL13" s="14" t="s">
        <v>71</v>
      </c>
      <c r="AM13" s="15">
        <v>10</v>
      </c>
      <c r="AN13" s="14" t="s">
        <v>83</v>
      </c>
      <c r="AO13" s="12">
        <v>60</v>
      </c>
    </row>
    <row r="14" spans="2:41" s="3" customFormat="1" ht="24.75" customHeight="1">
      <c r="B14" s="9" t="s">
        <v>91</v>
      </c>
      <c r="C14" s="9"/>
      <c r="D14" s="35" t="s">
        <v>100</v>
      </c>
      <c r="E14" s="36"/>
      <c r="F14" s="36"/>
      <c r="G14" s="36"/>
      <c r="H14" s="37"/>
      <c r="I14" s="21" t="s">
        <v>18</v>
      </c>
      <c r="J14" s="38">
        <v>40473</v>
      </c>
      <c r="K14" s="34"/>
      <c r="L14" s="22" t="s">
        <v>19</v>
      </c>
      <c r="M14" s="21">
        <f t="shared" si="1"/>
        <v>60</v>
      </c>
      <c r="N14" s="6"/>
      <c r="Z14" s="3">
        <v>11</v>
      </c>
      <c r="AA14" s="1" t="str">
        <f t="shared" si="0"/>
        <v> ŠKP pri APZ Bratislava " C "</v>
      </c>
      <c r="AD14" s="14" t="s">
        <v>36</v>
      </c>
      <c r="AE14" s="15">
        <v>60</v>
      </c>
      <c r="AF14" s="14" t="s">
        <v>45</v>
      </c>
      <c r="AG14" s="15">
        <v>70</v>
      </c>
      <c r="AH14" s="14" t="s">
        <v>58</v>
      </c>
      <c r="AI14" s="15">
        <v>32</v>
      </c>
      <c r="AJ14" s="14" t="s">
        <v>67</v>
      </c>
      <c r="AK14" s="15">
        <v>32</v>
      </c>
      <c r="AL14" s="12"/>
      <c r="AM14" s="15"/>
      <c r="AN14" s="12"/>
      <c r="AO14" s="12"/>
    </row>
    <row r="15" spans="2:41" s="3" customFormat="1" ht="24.75" customHeight="1">
      <c r="B15" s="9" t="s">
        <v>92</v>
      </c>
      <c r="C15" s="9"/>
      <c r="D15" s="35" t="s">
        <v>68</v>
      </c>
      <c r="E15" s="36"/>
      <c r="F15" s="36"/>
      <c r="G15" s="36"/>
      <c r="H15" s="37"/>
      <c r="I15" s="21" t="s">
        <v>18</v>
      </c>
      <c r="J15" s="38">
        <v>40480</v>
      </c>
      <c r="K15" s="34"/>
      <c r="L15" s="22" t="s">
        <v>19</v>
      </c>
      <c r="M15" s="21">
        <f t="shared" si="1"/>
        <v>32</v>
      </c>
      <c r="N15" s="6"/>
      <c r="Z15" s="3">
        <v>12</v>
      </c>
      <c r="AA15" s="1" t="str">
        <f t="shared" si="0"/>
        <v> ŠKP pri APZ Bratislava " D "</v>
      </c>
      <c r="AD15" s="12"/>
      <c r="AE15" s="15"/>
      <c r="AF15" s="14" t="s">
        <v>46</v>
      </c>
      <c r="AG15" s="15">
        <v>60</v>
      </c>
      <c r="AH15" s="14" t="s">
        <v>55</v>
      </c>
      <c r="AI15" s="15">
        <v>60</v>
      </c>
      <c r="AJ15" s="14" t="s">
        <v>68</v>
      </c>
      <c r="AK15" s="15">
        <v>32</v>
      </c>
      <c r="AL15" s="12"/>
      <c r="AM15" s="15"/>
      <c r="AN15" s="12"/>
      <c r="AO15" s="12"/>
    </row>
    <row r="16" spans="2:41" s="3" customFormat="1" ht="24.75" customHeight="1">
      <c r="B16" s="9" t="s">
        <v>93</v>
      </c>
      <c r="C16" s="9"/>
      <c r="D16" s="35"/>
      <c r="E16" s="36"/>
      <c r="F16" s="36"/>
      <c r="G16" s="36"/>
      <c r="H16" s="37"/>
      <c r="I16" s="21" t="s">
        <v>18</v>
      </c>
      <c r="J16" s="34"/>
      <c r="K16" s="34"/>
      <c r="L16" s="22" t="s">
        <v>19</v>
      </c>
      <c r="M16" s="21">
        <f t="shared" si="1"/>
      </c>
      <c r="N16" s="6"/>
      <c r="Z16" s="3">
        <v>13</v>
      </c>
      <c r="AA16" s="1">
        <f t="shared" si="0"/>
      </c>
      <c r="AD16" s="12"/>
      <c r="AE16" s="15"/>
      <c r="AF16" s="12"/>
      <c r="AG16" s="15"/>
      <c r="AH16" s="12"/>
      <c r="AI16" s="15"/>
      <c r="AJ16" s="12"/>
      <c r="AK16" s="15"/>
      <c r="AL16" s="12"/>
      <c r="AM16" s="15"/>
      <c r="AN16" s="12"/>
      <c r="AO16" s="12"/>
    </row>
    <row r="17" spans="2:39" s="3" customFormat="1" ht="24.75" customHeight="1">
      <c r="B17" s="9" t="s">
        <v>94</v>
      </c>
      <c r="C17" s="9"/>
      <c r="D17" s="35"/>
      <c r="E17" s="36"/>
      <c r="F17" s="36"/>
      <c r="G17" s="36"/>
      <c r="H17" s="37"/>
      <c r="I17" s="21" t="s">
        <v>18</v>
      </c>
      <c r="J17" s="34"/>
      <c r="K17" s="34"/>
      <c r="L17" s="22" t="s">
        <v>19</v>
      </c>
      <c r="M17" s="21">
        <f t="shared" si="1"/>
      </c>
      <c r="N17" s="6"/>
      <c r="AE17" s="11"/>
      <c r="AG17" s="11"/>
      <c r="AI17" s="11"/>
      <c r="AK17" s="11"/>
      <c r="AM17" s="11"/>
    </row>
    <row r="18" spans="2:39" s="3" customFormat="1" ht="24.75" customHeight="1">
      <c r="B18" s="9" t="s">
        <v>95</v>
      </c>
      <c r="C18" s="9"/>
      <c r="D18" s="35"/>
      <c r="E18" s="36"/>
      <c r="F18" s="36"/>
      <c r="G18" s="36"/>
      <c r="H18" s="37"/>
      <c r="I18" s="21" t="s">
        <v>18</v>
      </c>
      <c r="J18" s="34"/>
      <c r="K18" s="34"/>
      <c r="L18" s="22" t="s">
        <v>19</v>
      </c>
      <c r="M18" s="21">
        <f t="shared" si="1"/>
      </c>
      <c r="N18" s="6"/>
      <c r="AE18" s="11"/>
      <c r="AG18" s="11"/>
      <c r="AI18" s="11"/>
      <c r="AK18" s="11"/>
      <c r="AM18" s="11"/>
    </row>
    <row r="19" spans="2:39" s="3" customFormat="1" ht="24.75" customHeight="1">
      <c r="B19" s="9" t="s">
        <v>96</v>
      </c>
      <c r="C19" s="9"/>
      <c r="D19" s="35"/>
      <c r="E19" s="36"/>
      <c r="F19" s="36"/>
      <c r="G19" s="36"/>
      <c r="H19" s="37"/>
      <c r="I19" s="21" t="s">
        <v>18</v>
      </c>
      <c r="J19" s="34"/>
      <c r="K19" s="34"/>
      <c r="L19" s="22" t="s">
        <v>19</v>
      </c>
      <c r="M19" s="21">
        <f t="shared" si="1"/>
      </c>
      <c r="N19" s="6"/>
      <c r="AD19" s="12" t="s">
        <v>28</v>
      </c>
      <c r="AE19" s="13">
        <v>32</v>
      </c>
      <c r="AG19" s="11"/>
      <c r="AI19" s="11"/>
      <c r="AK19" s="11"/>
      <c r="AM19" s="11"/>
    </row>
    <row r="20" spans="2:39" s="3" customFormat="1" ht="24.75" customHeight="1">
      <c r="B20" s="9" t="s">
        <v>97</v>
      </c>
      <c r="C20" s="9"/>
      <c r="D20" s="35"/>
      <c r="E20" s="36"/>
      <c r="F20" s="36"/>
      <c r="G20" s="36"/>
      <c r="H20" s="37"/>
      <c r="I20" s="21" t="s">
        <v>18</v>
      </c>
      <c r="J20" s="34"/>
      <c r="K20" s="34"/>
      <c r="L20" s="22" t="s">
        <v>19</v>
      </c>
      <c r="M20" s="21">
        <f t="shared" si="1"/>
      </c>
      <c r="N20" s="6"/>
      <c r="AD20" s="12" t="s">
        <v>29</v>
      </c>
      <c r="AE20" s="13">
        <v>55</v>
      </c>
      <c r="AG20" s="11"/>
      <c r="AI20" s="11"/>
      <c r="AK20" s="11"/>
      <c r="AM20" s="11"/>
    </row>
    <row r="21" spans="2:39" s="3" customFormat="1" ht="24.75" customHeight="1">
      <c r="B21" s="9" t="s">
        <v>98</v>
      </c>
      <c r="C21" s="9"/>
      <c r="D21" s="35"/>
      <c r="E21" s="36"/>
      <c r="F21" s="36"/>
      <c r="G21" s="36"/>
      <c r="H21" s="37"/>
      <c r="I21" s="21" t="s">
        <v>18</v>
      </c>
      <c r="J21" s="34"/>
      <c r="K21" s="34"/>
      <c r="L21" s="22" t="s">
        <v>19</v>
      </c>
      <c r="M21" s="21">
        <f t="shared" si="1"/>
      </c>
      <c r="N21" s="6"/>
      <c r="AD21" s="12" t="s">
        <v>30</v>
      </c>
      <c r="AE21" s="13">
        <v>30</v>
      </c>
      <c r="AG21" s="11"/>
      <c r="AI21" s="11"/>
      <c r="AK21" s="11"/>
      <c r="AM21" s="11"/>
    </row>
    <row r="22" spans="2:31" ht="15.75">
      <c r="B22" s="4"/>
      <c r="C22" s="4"/>
      <c r="D22" s="4"/>
      <c r="E22" s="4"/>
      <c r="F22" s="5"/>
      <c r="G22" s="4"/>
      <c r="H22" s="4"/>
      <c r="I22" s="4"/>
      <c r="J22" s="26"/>
      <c r="K22" s="4"/>
      <c r="L22" s="4"/>
      <c r="M22" s="4"/>
      <c r="N22" s="4"/>
      <c r="AD22" s="14" t="s">
        <v>32</v>
      </c>
      <c r="AE22" s="13">
        <v>30</v>
      </c>
    </row>
    <row r="23" spans="2:31" ht="15.75">
      <c r="B23" s="4"/>
      <c r="C23" s="4"/>
      <c r="D23" s="4"/>
      <c r="E23" s="4"/>
      <c r="F23" s="5"/>
      <c r="G23" s="4"/>
      <c r="H23" s="4"/>
      <c r="I23" s="4"/>
      <c r="J23" s="26"/>
      <c r="K23" s="4"/>
      <c r="L23" s="4"/>
      <c r="M23" s="4"/>
      <c r="N23" s="4"/>
      <c r="AD23" s="14" t="s">
        <v>33</v>
      </c>
      <c r="AE23" s="13">
        <v>40</v>
      </c>
    </row>
    <row r="24" spans="2:31" ht="24.75" customHeight="1">
      <c r="B24" s="17" t="s">
        <v>20</v>
      </c>
      <c r="C24" s="18">
        <f>SUM(M12:M21)</f>
        <v>217</v>
      </c>
      <c r="D24" s="17" t="s">
        <v>24</v>
      </c>
      <c r="E24" s="17"/>
      <c r="F24" s="16">
        <f>C24*0.14</f>
        <v>30.380000000000003</v>
      </c>
      <c r="G24" s="17" t="s">
        <v>21</v>
      </c>
      <c r="H24" s="7"/>
      <c r="I24" s="7"/>
      <c r="J24" s="25"/>
      <c r="K24" s="7"/>
      <c r="L24" s="7"/>
      <c r="M24" s="7"/>
      <c r="N24" s="7"/>
      <c r="AD24" s="14" t="s">
        <v>34</v>
      </c>
      <c r="AE24" s="13">
        <v>40</v>
      </c>
    </row>
    <row r="25" spans="2:31" ht="15.75">
      <c r="B25" s="7"/>
      <c r="C25" s="7"/>
      <c r="D25" s="7"/>
      <c r="E25" s="7"/>
      <c r="F25" s="8"/>
      <c r="G25" s="7"/>
      <c r="H25" s="7"/>
      <c r="I25" s="7"/>
      <c r="J25" s="25"/>
      <c r="K25" s="7"/>
      <c r="L25" s="7"/>
      <c r="M25" s="7"/>
      <c r="N25" s="7"/>
      <c r="AD25" s="14" t="s">
        <v>37</v>
      </c>
      <c r="AE25" s="13">
        <v>35</v>
      </c>
    </row>
    <row r="26" spans="2:31" ht="15.75">
      <c r="B26" s="7"/>
      <c r="C26" s="7"/>
      <c r="D26" s="7"/>
      <c r="E26" s="7"/>
      <c r="F26" s="8"/>
      <c r="G26" s="7"/>
      <c r="H26" s="7"/>
      <c r="I26" s="7"/>
      <c r="J26" s="25"/>
      <c r="K26" s="7"/>
      <c r="L26" s="7"/>
      <c r="M26" s="7"/>
      <c r="N26" s="7"/>
      <c r="AD26" s="14" t="s">
        <v>38</v>
      </c>
      <c r="AE26" s="15">
        <v>32</v>
      </c>
    </row>
    <row r="27" spans="2:31" ht="15.75">
      <c r="B27" s="7"/>
      <c r="C27" s="7"/>
      <c r="D27" s="7"/>
      <c r="E27" s="7"/>
      <c r="F27" s="8"/>
      <c r="G27" s="7" t="s">
        <v>22</v>
      </c>
      <c r="H27" s="7"/>
      <c r="I27" s="7" t="s">
        <v>23</v>
      </c>
      <c r="J27" s="25"/>
      <c r="K27" s="7"/>
      <c r="L27" s="7"/>
      <c r="M27" s="7"/>
      <c r="N27" s="7"/>
      <c r="AD27" s="14" t="s">
        <v>35</v>
      </c>
      <c r="AE27" s="15">
        <v>70</v>
      </c>
    </row>
    <row r="28" spans="2:31" ht="15.75">
      <c r="B28" s="7"/>
      <c r="C28" s="7"/>
      <c r="D28" s="7"/>
      <c r="E28" s="7"/>
      <c r="F28" s="8"/>
      <c r="G28" s="7"/>
      <c r="H28" s="7"/>
      <c r="I28" s="7"/>
      <c r="J28" s="25"/>
      <c r="K28" s="7"/>
      <c r="L28" s="7"/>
      <c r="M28" s="7"/>
      <c r="N28" s="7"/>
      <c r="AD28" s="14" t="s">
        <v>36</v>
      </c>
      <c r="AE28" s="15">
        <v>60</v>
      </c>
    </row>
    <row r="29" spans="30:31" ht="15.75">
      <c r="AD29" s="14" t="s">
        <v>47</v>
      </c>
      <c r="AE29" s="13">
        <v>60</v>
      </c>
    </row>
    <row r="30" spans="30:31" ht="15.75">
      <c r="AD30" s="12" t="s">
        <v>99</v>
      </c>
      <c r="AE30" s="13">
        <v>60</v>
      </c>
    </row>
    <row r="31" spans="30:31" ht="15.75">
      <c r="AD31" s="12" t="s">
        <v>40</v>
      </c>
      <c r="AE31" s="13">
        <v>32</v>
      </c>
    </row>
    <row r="32" spans="30:31" ht="15.75">
      <c r="AD32" s="12" t="s">
        <v>41</v>
      </c>
      <c r="AE32" s="13">
        <v>16</v>
      </c>
    </row>
    <row r="33" spans="30:31" ht="15.75">
      <c r="AD33" s="14" t="s">
        <v>42</v>
      </c>
      <c r="AE33" s="13">
        <v>55</v>
      </c>
    </row>
    <row r="34" spans="30:40" ht="15.75">
      <c r="AD34" s="14" t="s">
        <v>86</v>
      </c>
      <c r="AE34" s="13">
        <v>60</v>
      </c>
      <c r="AN34" s="1" t="s">
        <v>31</v>
      </c>
    </row>
    <row r="35" spans="30:31" ht="15.75">
      <c r="AD35" s="14" t="s">
        <v>43</v>
      </c>
      <c r="AE35" s="13">
        <v>15</v>
      </c>
    </row>
    <row r="36" spans="30:31" ht="15.75">
      <c r="AD36" s="14" t="s">
        <v>44</v>
      </c>
      <c r="AE36" s="15">
        <v>15</v>
      </c>
    </row>
    <row r="37" spans="30:31" ht="15.75">
      <c r="AD37" s="14" t="s">
        <v>48</v>
      </c>
      <c r="AE37" s="15">
        <v>35</v>
      </c>
    </row>
    <row r="38" spans="30:31" ht="15.75">
      <c r="AD38" s="14" t="s">
        <v>45</v>
      </c>
      <c r="AE38" s="15">
        <v>70</v>
      </c>
    </row>
    <row r="39" spans="30:31" ht="15.75">
      <c r="AD39" s="14" t="s">
        <v>46</v>
      </c>
      <c r="AE39" s="15">
        <v>60</v>
      </c>
    </row>
    <row r="40" spans="30:31" ht="15.75">
      <c r="AD40" s="14" t="s">
        <v>49</v>
      </c>
      <c r="AE40" s="13">
        <v>90</v>
      </c>
    </row>
    <row r="41" spans="30:31" ht="15.75">
      <c r="AD41" s="12" t="s">
        <v>56</v>
      </c>
      <c r="AE41" s="13">
        <v>55</v>
      </c>
    </row>
    <row r="42" spans="30:31" ht="15.75">
      <c r="AD42" s="12" t="s">
        <v>50</v>
      </c>
      <c r="AE42" s="13">
        <v>60</v>
      </c>
    </row>
    <row r="43" spans="30:31" ht="15.75">
      <c r="AD43" s="12" t="s">
        <v>51</v>
      </c>
      <c r="AE43" s="13">
        <v>50</v>
      </c>
    </row>
    <row r="44" spans="30:31" ht="15.75">
      <c r="AD44" s="14" t="s">
        <v>52</v>
      </c>
      <c r="AE44" s="13">
        <v>80</v>
      </c>
    </row>
    <row r="45" spans="30:31" ht="15.75">
      <c r="AD45" s="14" t="s">
        <v>53</v>
      </c>
      <c r="AE45" s="13">
        <v>40</v>
      </c>
    </row>
    <row r="46" spans="30:31" ht="15.75">
      <c r="AD46" s="14" t="s">
        <v>57</v>
      </c>
      <c r="AE46" s="13">
        <v>70</v>
      </c>
    </row>
    <row r="47" spans="30:31" ht="15.75">
      <c r="AD47" s="14" t="s">
        <v>87</v>
      </c>
      <c r="AE47" s="15">
        <v>60</v>
      </c>
    </row>
    <row r="48" spans="30:31" ht="15.75">
      <c r="AD48" s="14" t="s">
        <v>54</v>
      </c>
      <c r="AE48" s="15">
        <v>30</v>
      </c>
    </row>
    <row r="49" spans="30:31" ht="15.75">
      <c r="AD49" s="14" t="s">
        <v>58</v>
      </c>
      <c r="AE49" s="15">
        <v>32</v>
      </c>
    </row>
    <row r="50" spans="30:31" ht="15.75">
      <c r="AD50" s="14" t="s">
        <v>55</v>
      </c>
      <c r="AE50" s="15">
        <v>60</v>
      </c>
    </row>
    <row r="51" spans="30:31" ht="15.75">
      <c r="AD51" s="14" t="s">
        <v>100</v>
      </c>
      <c r="AE51" s="13">
        <v>60</v>
      </c>
    </row>
    <row r="52" spans="30:31" ht="15.75">
      <c r="AD52" s="12" t="s">
        <v>64</v>
      </c>
      <c r="AE52" s="13">
        <v>55</v>
      </c>
    </row>
    <row r="53" spans="30:31" ht="15.75">
      <c r="AD53" s="12" t="s">
        <v>65</v>
      </c>
      <c r="AE53" s="13">
        <v>70</v>
      </c>
    </row>
    <row r="54" spans="30:31" ht="15.75">
      <c r="AD54" s="12" t="s">
        <v>59</v>
      </c>
      <c r="AE54" s="13">
        <v>16</v>
      </c>
    </row>
    <row r="55" spans="30:31" ht="15.75">
      <c r="AD55" s="14" t="s">
        <v>60</v>
      </c>
      <c r="AE55" s="13">
        <v>60</v>
      </c>
    </row>
    <row r="56" spans="30:31" ht="15.75">
      <c r="AD56" s="14" t="s">
        <v>61</v>
      </c>
      <c r="AE56" s="13">
        <v>55</v>
      </c>
    </row>
    <row r="57" spans="30:31" ht="15.75">
      <c r="AD57" s="14" t="s">
        <v>66</v>
      </c>
      <c r="AE57" s="13">
        <v>50</v>
      </c>
    </row>
    <row r="58" spans="30:31" ht="15.75">
      <c r="AD58" s="14" t="s">
        <v>62</v>
      </c>
      <c r="AE58" s="15">
        <v>10</v>
      </c>
    </row>
    <row r="59" spans="30:31" ht="15.75">
      <c r="AD59" s="14" t="s">
        <v>63</v>
      </c>
      <c r="AE59" s="15">
        <v>30</v>
      </c>
    </row>
    <row r="60" spans="30:31" ht="15.75">
      <c r="AD60" s="14" t="s">
        <v>67</v>
      </c>
      <c r="AE60" s="15">
        <v>32</v>
      </c>
    </row>
    <row r="61" spans="30:31" ht="15.75">
      <c r="AD61" s="14" t="s">
        <v>68</v>
      </c>
      <c r="AE61" s="15">
        <v>32</v>
      </c>
    </row>
    <row r="62" spans="30:31" ht="15.75">
      <c r="AD62" s="14" t="s">
        <v>69</v>
      </c>
      <c r="AE62" s="13">
        <v>90</v>
      </c>
    </row>
    <row r="63" spans="30:31" ht="15.75">
      <c r="AD63" s="12" t="s">
        <v>72</v>
      </c>
      <c r="AE63" s="13">
        <v>30</v>
      </c>
    </row>
    <row r="64" spans="30:31" ht="15.75">
      <c r="AD64" s="12" t="s">
        <v>73</v>
      </c>
      <c r="AE64" s="13">
        <v>30</v>
      </c>
    </row>
    <row r="65" spans="30:31" ht="15.75">
      <c r="AD65" s="12" t="s">
        <v>74</v>
      </c>
      <c r="AE65" s="13">
        <v>70</v>
      </c>
    </row>
    <row r="66" spans="30:31" ht="15.75">
      <c r="AD66" s="14" t="s">
        <v>88</v>
      </c>
      <c r="AE66" s="13">
        <v>30</v>
      </c>
    </row>
    <row r="67" spans="30:31" ht="15.75">
      <c r="AD67" s="14" t="s">
        <v>75</v>
      </c>
      <c r="AE67" s="13">
        <v>50</v>
      </c>
    </row>
    <row r="68" spans="30:31" ht="15.75">
      <c r="AD68" s="14" t="s">
        <v>70</v>
      </c>
      <c r="AE68" s="13">
        <v>65</v>
      </c>
    </row>
    <row r="69" spans="30:31" ht="15.75">
      <c r="AD69" s="14" t="s">
        <v>76</v>
      </c>
      <c r="AE69" s="15">
        <v>70</v>
      </c>
    </row>
    <row r="70" spans="30:31" ht="15.75">
      <c r="AD70" s="14" t="s">
        <v>71</v>
      </c>
      <c r="AE70" s="15">
        <v>10</v>
      </c>
    </row>
    <row r="71" spans="30:31" ht="15.75">
      <c r="AD71" s="14" t="s">
        <v>77</v>
      </c>
      <c r="AE71" s="14">
        <v>75</v>
      </c>
    </row>
    <row r="72" spans="30:31" ht="15.75">
      <c r="AD72" s="14" t="s">
        <v>84</v>
      </c>
      <c r="AE72" s="14">
        <v>55</v>
      </c>
    </row>
    <row r="73" spans="30:31" ht="15.75">
      <c r="AD73" s="12" t="s">
        <v>85</v>
      </c>
      <c r="AE73" s="14">
        <v>70</v>
      </c>
    </row>
    <row r="74" spans="30:31" ht="15.75">
      <c r="AD74" s="12" t="s">
        <v>78</v>
      </c>
      <c r="AE74" s="14">
        <v>30</v>
      </c>
    </row>
    <row r="75" spans="30:31" ht="15.75">
      <c r="AD75" s="12" t="s">
        <v>79</v>
      </c>
      <c r="AE75" s="14">
        <v>80</v>
      </c>
    </row>
    <row r="76" spans="30:31" ht="15.75">
      <c r="AD76" s="14" t="s">
        <v>80</v>
      </c>
      <c r="AE76" s="14">
        <v>10</v>
      </c>
    </row>
    <row r="77" spans="30:31" ht="15.75">
      <c r="AD77" s="14" t="s">
        <v>81</v>
      </c>
      <c r="AE77" s="14">
        <v>30</v>
      </c>
    </row>
    <row r="78" spans="30:31" ht="15.75">
      <c r="AD78" s="14" t="s">
        <v>82</v>
      </c>
      <c r="AE78" s="12">
        <v>70</v>
      </c>
    </row>
    <row r="79" spans="30:31" ht="15.75">
      <c r="AD79" s="14" t="s">
        <v>83</v>
      </c>
      <c r="AE79" s="12">
        <v>60</v>
      </c>
    </row>
  </sheetData>
  <sheetProtection/>
  <mergeCells count="24">
    <mergeCell ref="D19:H19"/>
    <mergeCell ref="J19:K19"/>
    <mergeCell ref="D20:H20"/>
    <mergeCell ref="J20:K20"/>
    <mergeCell ref="D21:H21"/>
    <mergeCell ref="J21:K21"/>
    <mergeCell ref="D16:H16"/>
    <mergeCell ref="J16:K16"/>
    <mergeCell ref="D17:H17"/>
    <mergeCell ref="J17:K17"/>
    <mergeCell ref="D18:H18"/>
    <mergeCell ref="J18:K18"/>
    <mergeCell ref="D13:H13"/>
    <mergeCell ref="J13:K13"/>
    <mergeCell ref="D14:H14"/>
    <mergeCell ref="J14:K14"/>
    <mergeCell ref="D15:H15"/>
    <mergeCell ref="J15:K15"/>
    <mergeCell ref="B2:E2"/>
    <mergeCell ref="C6:G6"/>
    <mergeCell ref="C8:G8"/>
    <mergeCell ref="E10:I10"/>
    <mergeCell ref="D12:H12"/>
    <mergeCell ref="J12:K12"/>
  </mergeCells>
  <dataValidations count="3">
    <dataValidation type="list" allowBlank="1" showInputMessage="1" showErrorMessage="1" sqref="D12:H21">
      <formula1>$AA$5:$AA$16</formula1>
    </dataValidation>
    <dataValidation type="list" allowBlank="1" showInputMessage="1" showErrorMessage="1" sqref="F2">
      <formula1>$X$2:$X$8</formula1>
    </dataValidation>
    <dataValidation type="list" allowBlank="1" showInputMessage="1" showErrorMessage="1" sqref="F4">
      <formula1>$Y$2:$Y$8</formula1>
    </dataValidation>
  </dataValidations>
  <printOptions/>
  <pageMargins left="0.7" right="0.7" top="0.75" bottom="0.75" header="0.3" footer="0.3"/>
  <pageSetup horizontalDpi="300" verticalDpi="300" orientation="portrait" paperSize="9" scale="68"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2006-11-28T10:32:46Z</dcterms:created>
  <dcterms:modified xsi:type="dcterms:W3CDTF">2014-07-07T01:40:50Z</dcterms:modified>
  <cp:category/>
  <cp:version/>
  <cp:contentType/>
  <cp:contentStatus/>
</cp:coreProperties>
</file>